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D\Kassör\"/>
    </mc:Choice>
  </mc:AlternateContent>
  <xr:revisionPtr revIDLastSave="0" documentId="13_ncr:1_{394944BB-B9F8-48F2-8E53-896CB6FAE3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regnskab" sheetId="2" r:id="rId1"/>
    <sheet name="Kassedagbog" sheetId="1" r:id="rId2"/>
  </sheets>
  <definedNames>
    <definedName name="_xlnm.Print_Area" localSheetId="1">Kassedagbog!$A$1:$R$71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H19" i="2" l="1"/>
  <c r="H38" i="2" l="1"/>
  <c r="N17" i="2" l="1"/>
  <c r="O17" i="2"/>
  <c r="O20" i="2" s="1"/>
  <c r="N19" i="2" l="1"/>
  <c r="N20" i="2" s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N71" i="1" l="1"/>
  <c r="E71" i="1"/>
  <c r="F19" i="2" l="1"/>
  <c r="H40" i="2"/>
  <c r="H20" i="2" l="1"/>
  <c r="F22" i="2"/>
  <c r="H22" i="2" l="1"/>
</calcChain>
</file>

<file path=xl/sharedStrings.xml><?xml version="1.0" encoding="utf-8"?>
<sst xmlns="http://schemas.openxmlformats.org/spreadsheetml/2006/main" count="190" uniqueCount="127">
  <si>
    <t>INDTÆGTER</t>
  </si>
  <si>
    <t>UDGIFTER</t>
  </si>
  <si>
    <t>Bilag
nr.</t>
  </si>
  <si>
    <t>Dato</t>
  </si>
  <si>
    <t xml:space="preserve">
Gebyr v/ inn-bet.</t>
  </si>
  <si>
    <t xml:space="preserve">Afgift til PayEx </t>
  </si>
  <si>
    <t>Avgift til
Teller</t>
  </si>
  <si>
    <t>Hjemmside m.m.</t>
  </si>
  <si>
    <t>Gebyr
v/udbeta-ling</t>
  </si>
  <si>
    <t>Porto</t>
  </si>
  <si>
    <t>Kopie-
ring, div.
rekvisita</t>
  </si>
  <si>
    <t>Andre utgifter</t>
  </si>
  <si>
    <t>Underskuds-garanti</t>
  </si>
  <si>
    <t>Møteutgifter styret og underv.kom.</t>
  </si>
  <si>
    <t>02.01</t>
  </si>
  <si>
    <t>Brug af DNB connect</t>
  </si>
  <si>
    <t>14.01</t>
  </si>
  <si>
    <t>PayEx</t>
  </si>
  <si>
    <t>10.04</t>
  </si>
  <si>
    <t>02.05</t>
  </si>
  <si>
    <t>Hjemmeside fornyelse</t>
  </si>
  <si>
    <t>Teller overførsel</t>
  </si>
  <si>
    <t>31.05</t>
  </si>
  <si>
    <t>13.06</t>
  </si>
  <si>
    <t>30.06</t>
  </si>
  <si>
    <t>01.07</t>
  </si>
  <si>
    <t>18.09</t>
  </si>
  <si>
    <t>30.09</t>
  </si>
  <si>
    <t>01.10</t>
  </si>
  <si>
    <t>31.10</t>
  </si>
  <si>
    <t>12.12</t>
  </si>
  <si>
    <t>31.12</t>
  </si>
  <si>
    <t>Renter</t>
  </si>
  <si>
    <t>SUM</t>
  </si>
  <si>
    <t>NOK</t>
  </si>
  <si>
    <t>Kopiering, kontorrekvisita</t>
  </si>
  <si>
    <t>Møde- og reiseudgifter, bestyrelse og undervisningskomiteen</t>
  </si>
  <si>
    <t>Underskud/kapitalnedgang</t>
  </si>
  <si>
    <t>Balance</t>
  </si>
  <si>
    <t>Konto nr.: 5202.06.01655, DnB NOR</t>
  </si>
  <si>
    <t>Pengemarkedsfond, DnB NOR 2130474</t>
  </si>
  <si>
    <t>Kapitalændring (- = tab):</t>
  </si>
  <si>
    <t>REGNSKAB FOR SSPD 01.01 - 31.12. 2014</t>
  </si>
  <si>
    <t>Årsafgift /bank
2014</t>
  </si>
  <si>
    <t>Årsafgift/ Online 2014</t>
  </si>
  <si>
    <t>31.01</t>
  </si>
  <si>
    <t>1* medlem</t>
  </si>
  <si>
    <t>03.02</t>
  </si>
  <si>
    <t>07.02</t>
  </si>
  <si>
    <t>03.03</t>
  </si>
  <si>
    <t>07.03</t>
  </si>
  <si>
    <t>21.03</t>
  </si>
  <si>
    <t>01.04</t>
  </si>
  <si>
    <t>14.04</t>
  </si>
  <si>
    <t>16.05</t>
  </si>
  <si>
    <t>19.05</t>
  </si>
  <si>
    <t>4*medlemmer</t>
  </si>
  <si>
    <t>02.06</t>
  </si>
  <si>
    <t>06.06</t>
  </si>
  <si>
    <t>11.06</t>
  </si>
  <si>
    <t>20.06</t>
  </si>
  <si>
    <t>27.06</t>
  </si>
  <si>
    <t>04.07</t>
  </si>
  <si>
    <t>10.07</t>
  </si>
  <si>
    <t>11.07</t>
  </si>
  <si>
    <t>18.07</t>
  </si>
  <si>
    <t>31.07</t>
  </si>
  <si>
    <t>7*medlemmer</t>
  </si>
  <si>
    <t>01.08</t>
  </si>
  <si>
    <t>06.08</t>
  </si>
  <si>
    <t>11.08</t>
  </si>
  <si>
    <t>28.08</t>
  </si>
  <si>
    <t>Jörgen Jönsson hotel</t>
  </si>
  <si>
    <t>01.09</t>
  </si>
  <si>
    <t>10.09</t>
  </si>
  <si>
    <t>Jörgen Jönsson SSPD pris</t>
  </si>
  <si>
    <t>SSPD møde Tylösand LS</t>
  </si>
  <si>
    <t>SSPD møde Tylösand FI</t>
  </si>
  <si>
    <t>2*medlemmer</t>
  </si>
  <si>
    <t>08.10</t>
  </si>
  <si>
    <t>SSPD møde Tylösand MM</t>
  </si>
  <si>
    <t>09.10</t>
  </si>
  <si>
    <t>Betaling til Teller Branch</t>
  </si>
  <si>
    <t>SSPD møde Tylösand KG-hotel</t>
  </si>
  <si>
    <t>SSPD møde Tylösand KG-transport</t>
  </si>
  <si>
    <t>SSPD møde Tylösand MB</t>
  </si>
  <si>
    <t>10.10</t>
  </si>
  <si>
    <t>21.10</t>
  </si>
  <si>
    <t>SSPD møde Tylösand MD</t>
  </si>
  <si>
    <t>03.11</t>
  </si>
  <si>
    <t>14.11</t>
  </si>
  <si>
    <t>21.11</t>
  </si>
  <si>
    <t>28.11</t>
  </si>
  <si>
    <t>30.11</t>
  </si>
  <si>
    <t>23*medlemmer</t>
  </si>
  <si>
    <t>01.12</t>
  </si>
  <si>
    <t>19.12</t>
  </si>
  <si>
    <t>29.12</t>
  </si>
  <si>
    <t>9*medlemmer</t>
  </si>
  <si>
    <t>15*medlemmer</t>
  </si>
  <si>
    <t>INTÄKTER</t>
  </si>
  <si>
    <t>UTGIFTER</t>
  </si>
  <si>
    <t>Ränta kongresskonto</t>
  </si>
  <si>
    <t>Ränta driftskonto</t>
  </si>
  <si>
    <t>Avkastning, DNB Pengemarked fond</t>
  </si>
  <si>
    <t>Mötes- och reseutgifter, styrelsen och undervisningskomittén</t>
  </si>
  <si>
    <t>Konto nr.: 1503.58.87382, DnB Kongressk</t>
  </si>
  <si>
    <t>Konto nr.: 5202.06.01655, DnB NOR Driftsk</t>
  </si>
  <si>
    <t>Elektronisk betalning - drift</t>
  </si>
  <si>
    <t>Intäkter</t>
  </si>
  <si>
    <t>Utgifter</t>
  </si>
  <si>
    <t>Hemsida, IT</t>
  </si>
  <si>
    <t>Årsresultat / överskott eller underskott</t>
  </si>
  <si>
    <t>Årsavgift</t>
  </si>
  <si>
    <t>PayPal</t>
  </si>
  <si>
    <t>RESULTATRÄKNING - 2021 01 01 - 2021 12 31</t>
  </si>
  <si>
    <t>Behållning 2021 12 31</t>
  </si>
  <si>
    <t>Behållning 2021 01 01</t>
  </si>
  <si>
    <t>Kongress 2021 inställt Oslo,</t>
  </si>
  <si>
    <t>Norwegian Promotion group</t>
  </si>
  <si>
    <t>Bankavgifter, PayEx, DNB Connect</t>
  </si>
  <si>
    <t>Budget 2021</t>
  </si>
  <si>
    <t>Avkastning, pengamarknadsfond, räntor, möten överskott</t>
  </si>
  <si>
    <t>Bankavgift, serviceavgift till Teller och Payex ingående transaktioner</t>
  </si>
  <si>
    <t>Täckning av ev underskott kongress 2021</t>
  </si>
  <si>
    <t>Bankavgift icke-norska medlemsavgifter</t>
  </si>
  <si>
    <t>Årsavgift, Teller 350 x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</si>
</sst>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u/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8">
    <xf numFmtId="0" fontId="0" fillId="0" borderId="0" xfId="0"/>
    <xf numFmtId="0" fontId="0" fillId="0" borderId="0" xfId="0" applyBorder="1"/>
    <xf numFmtId="0" fontId="2" fillId="0" borderId="0" xfId="0" applyFont="1" applyBorder="1"/>
    <xf numFmtId="165" fontId="0" fillId="0" borderId="0" xfId="0" applyNumberFormat="1" applyBorder="1"/>
    <xf numFmtId="165" fontId="0" fillId="0" borderId="0" xfId="0" applyNumberFormat="1" applyFill="1"/>
    <xf numFmtId="165" fontId="0" fillId="0" borderId="0" xfId="0" applyNumberFormat="1"/>
    <xf numFmtId="0" fontId="0" fillId="3" borderId="0" xfId="0" applyFill="1"/>
    <xf numFmtId="164" fontId="2" fillId="0" borderId="0" xfId="0" applyNumberFormat="1" applyFont="1"/>
    <xf numFmtId="165" fontId="2" fillId="0" borderId="0" xfId="0" applyNumberFormat="1" applyFont="1" applyFill="1"/>
    <xf numFmtId="165" fontId="2" fillId="0" borderId="0" xfId="0" applyNumberFormat="1" applyFont="1"/>
    <xf numFmtId="1" fontId="0" fillId="0" borderId="0" xfId="0" applyNumberFormat="1" applyAlignment="1">
      <alignment horizontal="right"/>
    </xf>
    <xf numFmtId="165" fontId="0" fillId="2" borderId="0" xfId="0" applyNumberFormat="1" applyFill="1" applyBorder="1"/>
    <xf numFmtId="0" fontId="2" fillId="0" borderId="0" xfId="0" applyFont="1"/>
    <xf numFmtId="165" fontId="7" fillId="0" borderId="0" xfId="0" applyNumberFormat="1" applyFont="1"/>
    <xf numFmtId="165" fontId="9" fillId="0" borderId="0" xfId="0" applyNumberFormat="1" applyFont="1" applyBorder="1"/>
    <xf numFmtId="2" fontId="0" fillId="0" borderId="0" xfId="0" applyNumberFormat="1" applyBorder="1"/>
    <xf numFmtId="165" fontId="11" fillId="0" borderId="0" xfId="0" applyNumberFormat="1" applyFont="1" applyBorder="1"/>
    <xf numFmtId="0" fontId="12" fillId="0" borderId="0" xfId="1"/>
    <xf numFmtId="4" fontId="12" fillId="0" borderId="0" xfId="1" applyNumberFormat="1" applyBorder="1"/>
    <xf numFmtId="4" fontId="12" fillId="0" borderId="0" xfId="1" applyNumberFormat="1"/>
    <xf numFmtId="0" fontId="10" fillId="0" borderId="0" xfId="1" applyFont="1"/>
    <xf numFmtId="4" fontId="7" fillId="0" borderId="1" xfId="1" applyNumberFormat="1" applyFont="1" applyBorder="1"/>
    <xf numFmtId="0" fontId="13" fillId="0" borderId="0" xfId="1" applyFont="1"/>
    <xf numFmtId="0" fontId="3" fillId="0" borderId="0" xfId="1" applyFont="1"/>
    <xf numFmtId="4" fontId="3" fillId="0" borderId="0" xfId="1" applyNumberFormat="1" applyFont="1" applyBorder="1"/>
    <xf numFmtId="0" fontId="13" fillId="0" borderId="0" xfId="1" applyNumberFormat="1" applyFont="1" applyBorder="1" applyAlignment="1">
      <alignment horizontal="right"/>
    </xf>
    <xf numFmtId="0" fontId="13" fillId="0" borderId="0" xfId="1" applyNumberFormat="1" applyFont="1" applyFill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7" fillId="0" borderId="0" xfId="1" applyFont="1"/>
    <xf numFmtId="4" fontId="7" fillId="0" borderId="1" xfId="1" applyNumberFormat="1" applyFont="1" applyBorder="1" applyAlignment="1">
      <alignment horizontal="right" vertical="center"/>
    </xf>
    <xf numFmtId="0" fontId="7" fillId="0" borderId="0" xfId="1" applyFont="1" applyBorder="1"/>
    <xf numFmtId="4" fontId="7" fillId="0" borderId="0" xfId="1" applyNumberFormat="1" applyFont="1" applyBorder="1"/>
    <xf numFmtId="4" fontId="7" fillId="0" borderId="0" xfId="1" applyNumberFormat="1" applyFont="1"/>
    <xf numFmtId="0" fontId="7" fillId="0" borderId="0" xfId="1" applyNumberFormat="1" applyFont="1" applyAlignment="1">
      <alignment horizontal="right"/>
    </xf>
    <xf numFmtId="4" fontId="7" fillId="0" borderId="0" xfId="1" applyNumberFormat="1" applyFont="1" applyFill="1" applyBorder="1"/>
    <xf numFmtId="165" fontId="7" fillId="0" borderId="0" xfId="1" quotePrefix="1" applyNumberFormat="1" applyFont="1" applyFill="1" applyBorder="1"/>
    <xf numFmtId="4" fontId="7" fillId="0" borderId="10" xfId="1" applyNumberFormat="1" applyFont="1" applyBorder="1"/>
    <xf numFmtId="4" fontId="7" fillId="0" borderId="0" xfId="1" quotePrefix="1" applyNumberFormat="1" applyFont="1" applyBorder="1"/>
    <xf numFmtId="0" fontId="15" fillId="0" borderId="0" xfId="1" applyFont="1" applyBorder="1"/>
    <xf numFmtId="4" fontId="7" fillId="0" borderId="0" xfId="1" applyNumberFormat="1" applyFont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12" fillId="0" borderId="0" xfId="1" applyNumberFormat="1" applyAlignment="1">
      <alignment horizontal="center"/>
    </xf>
    <xf numFmtId="4" fontId="12" fillId="0" borderId="1" xfId="1" applyNumberFormat="1" applyFill="1" applyBorder="1"/>
    <xf numFmtId="4" fontId="7" fillId="0" borderId="0" xfId="1" quotePrefix="1" applyNumberFormat="1" applyFont="1" applyBorder="1" applyAlignment="1">
      <alignment horizontal="right" vertical="center"/>
    </xf>
    <xf numFmtId="0" fontId="13" fillId="0" borderId="0" xfId="1" applyFont="1" applyBorder="1"/>
    <xf numFmtId="0" fontId="10" fillId="0" borderId="0" xfId="1" applyFont="1" applyBorder="1"/>
    <xf numFmtId="4" fontId="12" fillId="0" borderId="0" xfId="1" applyNumberFormat="1"/>
    <xf numFmtId="4" fontId="12" fillId="0" borderId="1" xfId="1" applyNumberFormat="1" applyBorder="1"/>
    <xf numFmtId="4" fontId="7" fillId="0" borderId="0" xfId="1" applyNumberFormat="1" applyFont="1" applyBorder="1"/>
    <xf numFmtId="4" fontId="7" fillId="0" borderId="10" xfId="1" applyNumberFormat="1" applyFont="1" applyBorder="1"/>
    <xf numFmtId="165" fontId="10" fillId="0" borderId="0" xfId="1" applyNumberFormat="1" applyFont="1" applyBorder="1"/>
    <xf numFmtId="1" fontId="0" fillId="0" borderId="0" xfId="0" applyNumberForma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2" fillId="0" borderId="0" xfId="0" applyNumberFormat="1" applyFont="1" applyFill="1" applyBorder="1"/>
    <xf numFmtId="1" fontId="0" fillId="0" borderId="1" xfId="0" applyNumberForma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/>
    <xf numFmtId="165" fontId="0" fillId="0" borderId="0" xfId="0" applyNumberFormat="1" applyFill="1"/>
    <xf numFmtId="165" fontId="4" fillId="2" borderId="3" xfId="0" applyNumberFormat="1" applyFont="1" applyFill="1" applyBorder="1" applyAlignment="1">
      <alignment wrapText="1"/>
    </xf>
    <xf numFmtId="165" fontId="2" fillId="2" borderId="3" xfId="0" applyNumberFormat="1" applyFont="1" applyFill="1" applyBorder="1"/>
    <xf numFmtId="165" fontId="2" fillId="4" borderId="5" xfId="0" applyNumberFormat="1" applyFont="1" applyFill="1" applyBorder="1"/>
    <xf numFmtId="165" fontId="2" fillId="4" borderId="3" xfId="0" applyNumberFormat="1" applyFont="1" applyFill="1" applyBorder="1"/>
    <xf numFmtId="165" fontId="2" fillId="2" borderId="7" xfId="0" applyNumberFormat="1" applyFont="1" applyFill="1" applyBorder="1"/>
    <xf numFmtId="165" fontId="2" fillId="2" borderId="8" xfId="0" applyNumberFormat="1" applyFont="1" applyFill="1" applyBorder="1"/>
    <xf numFmtId="0" fontId="0" fillId="0" borderId="0" xfId="0"/>
    <xf numFmtId="0" fontId="2" fillId="0" borderId="0" xfId="0" applyFont="1" applyBorder="1"/>
    <xf numFmtId="165" fontId="0" fillId="0" borderId="0" xfId="0" applyNumberFormat="1" applyBorder="1"/>
    <xf numFmtId="1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/>
    <xf numFmtId="0" fontId="2" fillId="0" borderId="2" xfId="0" applyFont="1" applyBorder="1"/>
    <xf numFmtId="165" fontId="4" fillId="0" borderId="2" xfId="0" applyNumberFormat="1" applyFont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/>
    <xf numFmtId="165" fontId="0" fillId="0" borderId="0" xfId="0" applyNumberFormat="1"/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65" fontId="2" fillId="0" borderId="0" xfId="0" applyNumberFormat="1" applyFont="1" applyBorder="1"/>
    <xf numFmtId="164" fontId="2" fillId="0" borderId="0" xfId="0" applyNumberFormat="1" applyFont="1"/>
    <xf numFmtId="16" fontId="6" fillId="0" borderId="2" xfId="0" applyNumberFormat="1" applyFont="1" applyBorder="1"/>
    <xf numFmtId="165" fontId="2" fillId="0" borderId="0" xfId="0" applyNumberFormat="1" applyFont="1"/>
    <xf numFmtId="1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right"/>
    </xf>
    <xf numFmtId="165" fontId="0" fillId="0" borderId="9" xfId="0" applyNumberFormat="1" applyBorder="1"/>
    <xf numFmtId="2" fontId="7" fillId="0" borderId="0" xfId="0" applyNumberFormat="1" applyFont="1"/>
    <xf numFmtId="165" fontId="7" fillId="0" borderId="0" xfId="0" applyNumberFormat="1" applyFont="1" applyFill="1" applyBorder="1"/>
    <xf numFmtId="165" fontId="0" fillId="3" borderId="0" xfId="0" applyNumberFormat="1" applyFill="1" applyBorder="1"/>
    <xf numFmtId="165" fontId="0" fillId="0" borderId="0" xfId="0" applyNumberFormat="1"/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6" fillId="0" borderId="2" xfId="0" applyNumberFormat="1" applyFont="1" applyBorder="1"/>
    <xf numFmtId="165" fontId="2" fillId="0" borderId="2" xfId="0" applyNumberFormat="1" applyFont="1" applyBorder="1"/>
    <xf numFmtId="165" fontId="2" fillId="2" borderId="2" xfId="0" applyNumberFormat="1" applyFont="1" applyFill="1" applyBorder="1"/>
    <xf numFmtId="2" fontId="0" fillId="0" borderId="2" xfId="0" applyNumberFormat="1" applyBorder="1"/>
    <xf numFmtId="165" fontId="2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0" fontId="6" fillId="3" borderId="2" xfId="0" applyFont="1" applyFill="1" applyBorder="1"/>
    <xf numFmtId="165" fontId="2" fillId="3" borderId="2" xfId="0" applyNumberFormat="1" applyFont="1" applyFill="1" applyBorder="1"/>
    <xf numFmtId="165" fontId="2" fillId="4" borderId="4" xfId="0" applyNumberFormat="1" applyFont="1" applyFill="1" applyBorder="1"/>
    <xf numFmtId="165" fontId="2" fillId="3" borderId="4" xfId="0" applyNumberFormat="1" applyFont="1" applyFill="1" applyBorder="1"/>
    <xf numFmtId="0" fontId="6" fillId="0" borderId="2" xfId="0" applyFont="1" applyBorder="1"/>
    <xf numFmtId="1" fontId="2" fillId="0" borderId="2" xfId="0" quotePrefix="1" applyNumberFormat="1" applyFont="1" applyBorder="1" applyAlignment="1">
      <alignment horizontal="center"/>
    </xf>
    <xf numFmtId="165" fontId="0" fillId="0" borderId="2" xfId="0" applyNumberFormat="1" applyBorder="1"/>
    <xf numFmtId="164" fontId="2" fillId="0" borderId="0" xfId="0" applyNumberFormat="1" applyFont="1"/>
    <xf numFmtId="0" fontId="6" fillId="0" borderId="0" xfId="0" applyFont="1" applyBorder="1"/>
    <xf numFmtId="165" fontId="2" fillId="2" borderId="6" xfId="0" applyNumberFormat="1" applyFont="1" applyFill="1" applyBorder="1"/>
    <xf numFmtId="165" fontId="2" fillId="0" borderId="6" xfId="0" applyNumberFormat="1" applyFont="1" applyFill="1" applyBorder="1"/>
    <xf numFmtId="16" fontId="6" fillId="0" borderId="2" xfId="0" applyNumberFormat="1" applyFont="1" applyBorder="1"/>
    <xf numFmtId="165" fontId="2" fillId="0" borderId="6" xfId="0" applyNumberFormat="1" applyFont="1" applyBorder="1"/>
    <xf numFmtId="1" fontId="0" fillId="0" borderId="0" xfId="0" applyNumberFormat="1" applyAlignment="1">
      <alignment horizontal="center"/>
    </xf>
    <xf numFmtId="1" fontId="2" fillId="0" borderId="2" xfId="0" applyNumberFormat="1" applyFont="1" applyBorder="1" applyAlignment="1">
      <alignment horizontal="left"/>
    </xf>
    <xf numFmtId="16" fontId="6" fillId="0" borderId="2" xfId="0" applyNumberFormat="1" applyFont="1" applyBorder="1" applyAlignment="1"/>
    <xf numFmtId="1" fontId="0" fillId="0" borderId="11" xfId="0" applyNumberFormat="1" applyBorder="1" applyAlignment="1">
      <alignment horizontal="center"/>
    </xf>
    <xf numFmtId="0" fontId="7" fillId="0" borderId="0" xfId="1" applyFont="1" applyFill="1"/>
    <xf numFmtId="0" fontId="12" fillId="0" borderId="0" xfId="1" applyFill="1"/>
    <xf numFmtId="0" fontId="10" fillId="0" borderId="0" xfId="1" applyFont="1" applyFill="1" applyAlignment="1"/>
    <xf numFmtId="4" fontId="7" fillId="0" borderId="0" xfId="1" applyNumberFormat="1" applyFont="1" applyFill="1" applyAlignment="1"/>
    <xf numFmtId="4" fontId="7" fillId="0" borderId="0" xfId="1" applyNumberFormat="1" applyFont="1" applyFill="1"/>
    <xf numFmtId="0" fontId="7" fillId="0" borderId="0" xfId="1" applyFont="1" applyFill="1" applyAlignment="1"/>
    <xf numFmtId="4" fontId="7" fillId="0" borderId="1" xfId="1" applyNumberFormat="1" applyFont="1" applyFill="1" applyBorder="1"/>
    <xf numFmtId="4" fontId="7" fillId="0" borderId="1" xfId="1" applyNumberFormat="1" applyFont="1" applyFill="1" applyBorder="1" applyAlignment="1">
      <alignment horizontal="right" vertical="center"/>
    </xf>
    <xf numFmtId="0" fontId="7" fillId="0" borderId="0" xfId="0" applyFont="1" applyFill="1"/>
    <xf numFmtId="4" fontId="0" fillId="0" borderId="0" xfId="0" applyNumberFormat="1" applyFill="1" applyBorder="1"/>
    <xf numFmtId="0" fontId="12" fillId="0" borderId="0" xfId="1" applyFill="1" applyAlignment="1">
      <alignment horizontal="left"/>
    </xf>
    <xf numFmtId="4" fontId="12" fillId="0" borderId="0" xfId="1" applyNumberFormat="1" applyFill="1"/>
    <xf numFmtId="0" fontId="0" fillId="0" borderId="0" xfId="0" applyFill="1"/>
    <xf numFmtId="4" fontId="12" fillId="0" borderId="0" xfId="1" applyNumberFormat="1" applyFill="1" applyBorder="1"/>
    <xf numFmtId="0" fontId="0" fillId="0" borderId="0" xfId="0"/>
    <xf numFmtId="0" fontId="6" fillId="0" borderId="2" xfId="0" applyFont="1" applyFill="1" applyBorder="1"/>
    <xf numFmtId="165" fontId="0" fillId="0" borderId="2" xfId="0" applyNumberFormat="1" applyFill="1" applyBorder="1"/>
    <xf numFmtId="2" fontId="0" fillId="0" borderId="0" xfId="0" applyNumberFormat="1" applyFill="1"/>
    <xf numFmtId="0" fontId="6" fillId="0" borderId="2" xfId="0" applyNumberFormat="1" applyFont="1" applyFill="1" applyBorder="1"/>
    <xf numFmtId="4" fontId="6" fillId="0" borderId="2" xfId="0" applyNumberFormat="1" applyFont="1" applyFill="1" applyBorder="1"/>
    <xf numFmtId="165" fontId="8" fillId="0" borderId="2" xfId="0" applyNumberFormat="1" applyFont="1" applyFill="1" applyBorder="1"/>
    <xf numFmtId="165" fontId="6" fillId="0" borderId="2" xfId="0" applyNumberFormat="1" applyFont="1" applyFill="1" applyBorder="1"/>
    <xf numFmtId="3" fontId="0" fillId="0" borderId="0" xfId="0" applyNumberFormat="1" applyFill="1"/>
    <xf numFmtId="3" fontId="12" fillId="0" borderId="0" xfId="1" applyNumberFormat="1" applyFill="1" applyBorder="1"/>
    <xf numFmtId="3" fontId="12" fillId="0" borderId="1" xfId="1" applyNumberFormat="1" applyBorder="1"/>
    <xf numFmtId="3" fontId="12" fillId="0" borderId="10" xfId="1" applyNumberFormat="1" applyBorder="1"/>
    <xf numFmtId="3" fontId="12" fillId="0" borderId="10" xfId="1" applyNumberFormat="1" applyFill="1" applyBorder="1"/>
    <xf numFmtId="3" fontId="0" fillId="0" borderId="0" xfId="0" applyNumberFormat="1" applyFill="1" applyBorder="1"/>
    <xf numFmtId="0" fontId="14" fillId="0" borderId="0" xfId="1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4"/>
  <sheetViews>
    <sheetView tabSelected="1" topLeftCell="A4" zoomScale="90" zoomScaleNormal="90" workbookViewId="0">
      <selection activeCell="S17" sqref="S17"/>
    </sheetView>
  </sheetViews>
  <sheetFormatPr defaultRowHeight="14.4" x14ac:dyDescent="0.3"/>
  <cols>
    <col min="3" max="3" width="11.44140625" customWidth="1"/>
    <col min="6" max="6" width="11.44140625" customWidth="1"/>
    <col min="8" max="8" width="11.77734375" customWidth="1"/>
    <col min="10" max="10" width="11.44140625" customWidth="1"/>
    <col min="11" max="11" width="11.21875" customWidth="1"/>
    <col min="14" max="15" width="11.5546875" customWidth="1"/>
  </cols>
  <sheetData>
    <row r="2" spans="2:16" x14ac:dyDescent="0.3">
      <c r="B2" s="17"/>
      <c r="C2" s="38" t="s">
        <v>115</v>
      </c>
      <c r="D2" s="30"/>
      <c r="E2" s="30"/>
      <c r="F2" s="31"/>
      <c r="G2" s="30"/>
      <c r="H2" s="39"/>
      <c r="I2" s="32"/>
      <c r="J2" s="33"/>
      <c r="K2" s="33"/>
      <c r="L2" s="33"/>
      <c r="M2" s="33"/>
      <c r="N2" s="33"/>
      <c r="O2" s="33"/>
    </row>
    <row r="3" spans="2:16" x14ac:dyDescent="0.3">
      <c r="B3" s="17"/>
      <c r="C3" s="17"/>
      <c r="D3" s="17"/>
      <c r="E3" s="17"/>
      <c r="F3" s="32"/>
      <c r="G3" s="17"/>
      <c r="H3" s="39"/>
      <c r="I3" s="32"/>
      <c r="J3" s="33"/>
      <c r="K3" s="33"/>
      <c r="L3" s="33"/>
      <c r="M3" s="33"/>
      <c r="N3" s="145" t="s">
        <v>121</v>
      </c>
      <c r="O3" s="145"/>
    </row>
    <row r="4" spans="2:16" x14ac:dyDescent="0.3">
      <c r="B4" s="17"/>
      <c r="C4" s="17"/>
      <c r="D4" s="17"/>
      <c r="E4" s="17"/>
      <c r="F4" s="21" t="s">
        <v>100</v>
      </c>
      <c r="G4" s="17"/>
      <c r="H4" s="29" t="s">
        <v>101</v>
      </c>
      <c r="I4" s="31"/>
      <c r="J4" s="17"/>
      <c r="K4" s="17"/>
      <c r="L4" s="17"/>
      <c r="M4" s="17"/>
      <c r="N4" s="25" t="s">
        <v>109</v>
      </c>
      <c r="O4" s="22" t="s">
        <v>110</v>
      </c>
    </row>
    <row r="5" spans="2:16" x14ac:dyDescent="0.3">
      <c r="B5" s="17"/>
      <c r="C5" s="17"/>
      <c r="D5" s="17"/>
      <c r="E5" s="17"/>
      <c r="F5" s="41" t="s">
        <v>34</v>
      </c>
      <c r="G5" s="17"/>
      <c r="H5" s="41" t="s">
        <v>34</v>
      </c>
      <c r="I5" s="17"/>
      <c r="J5" s="17"/>
      <c r="K5" s="17"/>
      <c r="L5" s="17"/>
      <c r="M5" s="17"/>
      <c r="N5" s="41" t="s">
        <v>34</v>
      </c>
      <c r="O5" s="41" t="s">
        <v>34</v>
      </c>
    </row>
    <row r="6" spans="2:16" x14ac:dyDescent="0.3">
      <c r="B6" s="117" t="s">
        <v>126</v>
      </c>
      <c r="C6" s="118"/>
      <c r="D6" s="118"/>
      <c r="E6" s="119"/>
      <c r="F6" s="120">
        <v>6650</v>
      </c>
      <c r="G6" s="120"/>
      <c r="H6" s="120"/>
      <c r="I6" s="121"/>
      <c r="J6" s="125" t="s">
        <v>113</v>
      </c>
      <c r="K6" s="127"/>
      <c r="L6" s="118"/>
      <c r="M6" s="118"/>
      <c r="N6" s="139">
        <v>20000</v>
      </c>
      <c r="O6" s="128"/>
      <c r="P6" s="129"/>
    </row>
    <row r="7" spans="2:16" x14ac:dyDescent="0.3">
      <c r="B7" s="117" t="s">
        <v>103</v>
      </c>
      <c r="C7" s="118"/>
      <c r="D7" s="118"/>
      <c r="E7" s="119"/>
      <c r="F7" s="122">
        <v>0</v>
      </c>
      <c r="G7" s="120"/>
      <c r="H7" s="120"/>
      <c r="I7" s="121"/>
      <c r="J7" s="129" t="s">
        <v>122</v>
      </c>
      <c r="K7" s="118"/>
      <c r="L7" s="118"/>
      <c r="M7" s="118"/>
      <c r="N7" s="139">
        <v>83000</v>
      </c>
      <c r="O7" s="128"/>
      <c r="P7" s="129"/>
    </row>
    <row r="8" spans="2:16" s="131" customFormat="1" x14ac:dyDescent="0.3">
      <c r="B8" s="117" t="s">
        <v>102</v>
      </c>
      <c r="C8" s="118"/>
      <c r="D8" s="118"/>
      <c r="E8" s="119"/>
      <c r="F8" s="122">
        <v>0</v>
      </c>
      <c r="G8" s="120"/>
      <c r="H8" s="120"/>
      <c r="I8" s="121"/>
      <c r="J8" s="129" t="s">
        <v>123</v>
      </c>
      <c r="K8" s="118"/>
      <c r="L8" s="118"/>
      <c r="M8" s="118"/>
      <c r="N8" s="128"/>
      <c r="O8" s="139">
        <v>3000</v>
      </c>
      <c r="P8" s="129"/>
    </row>
    <row r="9" spans="2:16" x14ac:dyDescent="0.3">
      <c r="B9" s="117" t="s">
        <v>104</v>
      </c>
      <c r="C9" s="118"/>
      <c r="D9" s="118"/>
      <c r="E9" s="119"/>
      <c r="F9" s="120">
        <v>3450.97</v>
      </c>
      <c r="G9" s="120"/>
      <c r="H9" s="120"/>
      <c r="I9" s="121"/>
      <c r="J9" s="129" t="s">
        <v>111</v>
      </c>
      <c r="L9" s="118"/>
      <c r="M9" s="118"/>
      <c r="N9" s="128"/>
      <c r="O9" s="139">
        <v>8000</v>
      </c>
      <c r="P9" s="129"/>
    </row>
    <row r="10" spans="2:16" s="131" customFormat="1" x14ac:dyDescent="0.3">
      <c r="B10" s="117" t="s">
        <v>118</v>
      </c>
      <c r="C10" s="117"/>
      <c r="D10" s="118"/>
      <c r="E10" s="119"/>
      <c r="F10" s="120">
        <v>0</v>
      </c>
      <c r="G10" s="120"/>
      <c r="H10" s="120">
        <v>7656.25</v>
      </c>
      <c r="I10" s="121"/>
      <c r="J10" s="129" t="s">
        <v>108</v>
      </c>
      <c r="L10" s="118"/>
      <c r="M10" s="118"/>
      <c r="N10" s="128"/>
      <c r="O10" s="139">
        <v>2000</v>
      </c>
      <c r="P10" s="129"/>
    </row>
    <row r="11" spans="2:16" x14ac:dyDescent="0.3">
      <c r="B11" s="117" t="s">
        <v>119</v>
      </c>
      <c r="C11" s="117"/>
      <c r="D11" s="118"/>
      <c r="E11" s="118"/>
      <c r="F11" s="120"/>
      <c r="G11" s="120"/>
      <c r="H11" s="120"/>
      <c r="I11" s="121"/>
      <c r="J11" s="125" t="s">
        <v>9</v>
      </c>
      <c r="K11" s="118"/>
      <c r="L11" s="118"/>
      <c r="M11" s="118"/>
      <c r="N11" s="128"/>
      <c r="O11" s="139">
        <v>0</v>
      </c>
      <c r="P11" s="129"/>
    </row>
    <row r="12" spans="2:16" x14ac:dyDescent="0.3">
      <c r="B12" s="117" t="s">
        <v>111</v>
      </c>
      <c r="C12" s="118"/>
      <c r="D12" s="118"/>
      <c r="E12" s="118"/>
      <c r="F12" s="120"/>
      <c r="G12" s="120"/>
      <c r="H12" s="120">
        <v>4069.6</v>
      </c>
      <c r="I12" s="121"/>
      <c r="J12" s="129" t="s">
        <v>35</v>
      </c>
      <c r="K12" s="118"/>
      <c r="L12" s="118"/>
      <c r="M12" s="118"/>
      <c r="N12" s="128"/>
      <c r="O12" s="144">
        <v>0</v>
      </c>
      <c r="P12" s="129"/>
    </row>
    <row r="13" spans="2:16" x14ac:dyDescent="0.3">
      <c r="B13" s="117" t="s">
        <v>120</v>
      </c>
      <c r="C13" s="118"/>
      <c r="D13" s="118"/>
      <c r="E13" s="118"/>
      <c r="F13" s="120"/>
      <c r="G13" s="120"/>
      <c r="H13" s="120">
        <v>5333.48</v>
      </c>
      <c r="I13" s="121"/>
      <c r="J13" s="129" t="s">
        <v>36</v>
      </c>
      <c r="K13" s="118"/>
      <c r="L13" s="118"/>
      <c r="M13" s="118"/>
      <c r="N13" s="128"/>
      <c r="O13" s="139">
        <v>40000</v>
      </c>
      <c r="P13" s="129"/>
    </row>
    <row r="14" spans="2:16" x14ac:dyDescent="0.3">
      <c r="B14" s="117" t="s">
        <v>9</v>
      </c>
      <c r="C14" s="118"/>
      <c r="D14" s="118"/>
      <c r="E14" s="118"/>
      <c r="F14" s="120"/>
      <c r="G14" s="120"/>
      <c r="H14" s="120"/>
      <c r="I14" s="121"/>
      <c r="J14" s="125" t="s">
        <v>124</v>
      </c>
      <c r="K14" s="118"/>
      <c r="L14" s="118"/>
      <c r="M14" s="118"/>
      <c r="N14" s="130"/>
      <c r="O14" s="139">
        <v>50000</v>
      </c>
      <c r="P14" s="129"/>
    </row>
    <row r="15" spans="2:16" x14ac:dyDescent="0.3">
      <c r="B15" s="117" t="s">
        <v>35</v>
      </c>
      <c r="C15" s="118"/>
      <c r="D15" s="118"/>
      <c r="E15" s="118"/>
      <c r="F15" s="120"/>
      <c r="G15" s="120"/>
      <c r="H15" s="120"/>
      <c r="I15" s="118"/>
      <c r="J15" s="129"/>
      <c r="K15" s="118"/>
      <c r="L15" s="118"/>
      <c r="M15" s="118"/>
      <c r="N15" s="128"/>
      <c r="O15" s="126"/>
      <c r="P15" s="129"/>
    </row>
    <row r="16" spans="2:16" x14ac:dyDescent="0.3">
      <c r="B16" s="117" t="s">
        <v>125</v>
      </c>
      <c r="C16" s="118"/>
      <c r="D16" s="118"/>
      <c r="E16" s="118"/>
      <c r="F16" s="120"/>
      <c r="G16" s="120"/>
      <c r="H16" s="120">
        <v>404.43</v>
      </c>
      <c r="I16" s="118"/>
      <c r="J16" s="118"/>
      <c r="K16" s="118"/>
      <c r="L16" s="118"/>
      <c r="M16" s="118"/>
      <c r="N16" s="42"/>
      <c r="O16" s="42"/>
      <c r="P16" s="129"/>
    </row>
    <row r="17" spans="2:16" x14ac:dyDescent="0.3">
      <c r="B17" s="117" t="s">
        <v>105</v>
      </c>
      <c r="C17" s="118"/>
      <c r="D17" s="118"/>
      <c r="E17" s="118"/>
      <c r="F17" s="120"/>
      <c r="G17" s="120"/>
      <c r="H17" s="120">
        <v>0</v>
      </c>
      <c r="I17" s="34"/>
      <c r="J17" s="118"/>
      <c r="K17" s="118"/>
      <c r="L17" s="118"/>
      <c r="M17" s="118"/>
      <c r="N17" s="140">
        <f>SUM(N6:N16)</f>
        <v>103000</v>
      </c>
      <c r="O17" s="140">
        <f>SUM(O6:O16)</f>
        <v>103000</v>
      </c>
      <c r="P17" s="129"/>
    </row>
    <row r="18" spans="2:16" x14ac:dyDescent="0.3">
      <c r="B18" s="117"/>
      <c r="C18" s="118"/>
      <c r="D18" s="118"/>
      <c r="E18" s="118"/>
      <c r="F18" s="123"/>
      <c r="G18" s="121"/>
      <c r="H18" s="124"/>
      <c r="I18" s="34"/>
      <c r="J18" s="118"/>
      <c r="K18" s="118"/>
      <c r="L18" s="118"/>
      <c r="M18" s="118"/>
      <c r="N18" s="130"/>
      <c r="O18" s="130"/>
      <c r="P18" s="129"/>
    </row>
    <row r="19" spans="2:16" x14ac:dyDescent="0.3">
      <c r="B19" s="17"/>
      <c r="C19" s="17"/>
      <c r="D19" s="17"/>
      <c r="E19" s="17"/>
      <c r="F19" s="48">
        <f>SUM(F6:F18)</f>
        <v>10100.969999999999</v>
      </c>
      <c r="G19" s="17"/>
      <c r="H19" s="40">
        <f>SUM(H10:H18)</f>
        <v>17463.760000000002</v>
      </c>
      <c r="I19" s="31"/>
      <c r="J19" s="17" t="s">
        <v>37</v>
      </c>
      <c r="K19" s="17"/>
      <c r="L19" s="17"/>
      <c r="M19" s="17"/>
      <c r="N19" s="141">
        <f>(N17-O17)*-1</f>
        <v>0</v>
      </c>
      <c r="O19" s="42"/>
    </row>
    <row r="20" spans="2:16" ht="15" thickBot="1" x14ac:dyDescent="0.35">
      <c r="B20" s="28" t="s">
        <v>112</v>
      </c>
      <c r="C20" s="17"/>
      <c r="D20" s="17"/>
      <c r="E20" s="17"/>
      <c r="G20" s="17"/>
      <c r="H20" s="18">
        <f>(F19-H19)</f>
        <v>-7362.7900000000027</v>
      </c>
      <c r="I20" s="34"/>
      <c r="J20" s="17"/>
      <c r="K20" s="17"/>
      <c r="L20" s="17"/>
      <c r="M20" s="17"/>
      <c r="N20" s="142">
        <f>SUM(N17:N19)</f>
        <v>103000</v>
      </c>
      <c r="O20" s="143">
        <f>SUM(O17:O19)</f>
        <v>103000</v>
      </c>
    </row>
    <row r="21" spans="2:16" ht="15" thickTop="1" x14ac:dyDescent="0.3">
      <c r="B21" s="17"/>
      <c r="C21" s="17"/>
      <c r="D21" s="17"/>
      <c r="E21" s="17"/>
      <c r="F21" s="30"/>
      <c r="G21" s="17"/>
      <c r="H21" s="17"/>
      <c r="I21" s="35"/>
      <c r="J21" s="17"/>
      <c r="K21" s="17"/>
      <c r="L21" s="17"/>
      <c r="M21" s="17"/>
      <c r="N21" s="17"/>
      <c r="O21" s="17"/>
    </row>
    <row r="22" spans="2:16" ht="15" thickBot="1" x14ac:dyDescent="0.35">
      <c r="B22" s="28" t="s">
        <v>38</v>
      </c>
      <c r="C22" s="17"/>
      <c r="D22" s="17"/>
      <c r="E22" s="17"/>
      <c r="F22" s="36">
        <f>SUM(F19:F20)</f>
        <v>10100.969999999999</v>
      </c>
      <c r="G22" s="17"/>
      <c r="H22" s="49">
        <f>SUM(H19:H20)</f>
        <v>10100.969999999999</v>
      </c>
      <c r="I22" s="34"/>
    </row>
    <row r="23" spans="2:16" ht="15" thickTop="1" x14ac:dyDescent="0.3">
      <c r="B23" s="17"/>
      <c r="C23" s="17"/>
      <c r="D23" s="17"/>
      <c r="E23" s="17"/>
      <c r="F23" s="31"/>
      <c r="G23" s="17"/>
      <c r="H23" s="40"/>
      <c r="I23" s="34"/>
      <c r="K23" s="131"/>
    </row>
    <row r="24" spans="2:16" x14ac:dyDescent="0.3">
      <c r="B24" s="28"/>
      <c r="C24" s="17"/>
      <c r="D24" s="17"/>
      <c r="E24" s="17"/>
      <c r="F24" s="32"/>
      <c r="G24" s="17"/>
      <c r="H24" s="39"/>
      <c r="I24" s="34"/>
      <c r="J24" s="17"/>
      <c r="K24" s="131"/>
      <c r="L24" s="17"/>
      <c r="M24" s="17"/>
      <c r="N24" s="17"/>
      <c r="O24" s="17"/>
    </row>
    <row r="25" spans="2:16" x14ac:dyDescent="0.3">
      <c r="B25" s="17"/>
      <c r="C25" s="17"/>
      <c r="D25" s="17"/>
      <c r="E25" s="17"/>
      <c r="F25" s="32"/>
      <c r="G25" s="17"/>
      <c r="H25" s="39"/>
      <c r="I25" s="32"/>
      <c r="J25" s="25"/>
      <c r="K25" s="131"/>
      <c r="L25" s="30"/>
      <c r="M25" s="17"/>
      <c r="N25" s="17"/>
      <c r="O25" s="17"/>
    </row>
    <row r="26" spans="2:16" x14ac:dyDescent="0.3">
      <c r="B26" s="17"/>
      <c r="C26" s="17"/>
      <c r="D26" s="17"/>
      <c r="E26" s="17"/>
      <c r="F26" s="32"/>
      <c r="G26" s="17"/>
      <c r="H26" s="39"/>
      <c r="I26" s="32"/>
      <c r="J26" s="25"/>
      <c r="K26" s="131"/>
      <c r="L26" s="44"/>
      <c r="M26" s="17"/>
      <c r="N26" s="17"/>
      <c r="O26" s="17"/>
    </row>
    <row r="27" spans="2:16" x14ac:dyDescent="0.3">
      <c r="B27" s="17"/>
      <c r="C27" s="17"/>
      <c r="D27" s="17"/>
      <c r="E27" s="17"/>
      <c r="F27" s="32"/>
      <c r="G27" s="17"/>
      <c r="H27" s="39"/>
      <c r="I27" s="32"/>
      <c r="J27" s="25"/>
      <c r="K27" s="131"/>
      <c r="L27" s="44"/>
      <c r="M27" s="17"/>
      <c r="N27" s="17"/>
      <c r="O27" s="17"/>
    </row>
    <row r="28" spans="2:16" ht="14.25" customHeight="1" x14ac:dyDescent="0.3">
      <c r="B28" s="28" t="s">
        <v>116</v>
      </c>
      <c r="C28" s="17"/>
      <c r="D28" s="28" t="s">
        <v>107</v>
      </c>
      <c r="E28" s="17"/>
      <c r="F28" s="17"/>
      <c r="G28" s="17"/>
      <c r="H28" s="32">
        <v>237365.87</v>
      </c>
      <c r="I28" s="32"/>
      <c r="J28" s="25"/>
      <c r="K28" s="131"/>
      <c r="L28" s="44"/>
      <c r="M28" s="17"/>
      <c r="N28" s="17"/>
      <c r="O28" s="17"/>
    </row>
    <row r="29" spans="2:16" s="131" customFormat="1" ht="14.25" customHeight="1" x14ac:dyDescent="0.3">
      <c r="B29" s="28"/>
      <c r="C29" s="17"/>
      <c r="D29" s="28" t="s">
        <v>106</v>
      </c>
      <c r="E29" s="17"/>
      <c r="F29" s="17"/>
      <c r="G29" s="17"/>
      <c r="H29" s="32">
        <v>16946.84</v>
      </c>
      <c r="I29" s="32"/>
      <c r="J29" s="25"/>
      <c r="L29" s="44"/>
      <c r="M29" s="17"/>
      <c r="N29" s="17"/>
      <c r="O29" s="17"/>
    </row>
    <row r="30" spans="2:16" s="131" customFormat="1" ht="14.25" customHeight="1" x14ac:dyDescent="0.3">
      <c r="B30" s="28"/>
      <c r="C30" s="17"/>
      <c r="D30" s="28" t="s">
        <v>40</v>
      </c>
      <c r="E30" s="17"/>
      <c r="F30" s="17"/>
      <c r="G30" s="17"/>
      <c r="H30" s="32">
        <v>552553.96</v>
      </c>
      <c r="I30" s="32"/>
      <c r="J30" s="25"/>
      <c r="L30" s="44"/>
      <c r="M30" s="17"/>
      <c r="N30" s="17"/>
      <c r="O30" s="17"/>
    </row>
    <row r="31" spans="2:16" ht="14.25" customHeight="1" x14ac:dyDescent="0.3">
      <c r="B31" s="17"/>
      <c r="C31" s="17"/>
      <c r="D31" s="28" t="s">
        <v>114</v>
      </c>
      <c r="E31" s="17"/>
      <c r="F31" s="17"/>
      <c r="G31" s="17"/>
      <c r="H31" s="21">
        <v>6388.61</v>
      </c>
      <c r="I31" s="34"/>
      <c r="J31" s="26"/>
      <c r="K31" s="50"/>
      <c r="L31" s="30"/>
      <c r="M31" s="17"/>
      <c r="N31" s="17"/>
      <c r="O31" s="17"/>
    </row>
    <row r="32" spans="2:16" ht="14.25" customHeight="1" x14ac:dyDescent="0.3">
      <c r="B32" s="17"/>
      <c r="C32" s="17"/>
      <c r="D32" s="17"/>
      <c r="E32" s="17"/>
      <c r="F32" s="17"/>
      <c r="G32" s="17"/>
      <c r="H32" s="19">
        <f>H28+H29+H30+H31</f>
        <v>813255.27999999991</v>
      </c>
      <c r="I32" s="31"/>
      <c r="J32" s="27"/>
      <c r="K32" s="45"/>
      <c r="L32" s="30"/>
      <c r="M32" s="17"/>
      <c r="N32" s="17"/>
      <c r="O32" s="17"/>
    </row>
    <row r="33" spans="2:15" ht="14.25" customHeight="1" x14ac:dyDescent="0.3">
      <c r="B33" s="17"/>
      <c r="C33" s="17"/>
      <c r="D33" s="17"/>
      <c r="E33" s="17"/>
      <c r="F33" s="32"/>
      <c r="G33" s="17"/>
      <c r="H33" s="39"/>
      <c r="I33" s="31"/>
      <c r="J33" s="27"/>
      <c r="K33" s="20"/>
      <c r="L33" s="17"/>
      <c r="M33" s="17"/>
      <c r="N33" s="17"/>
      <c r="O33" s="17"/>
    </row>
    <row r="34" spans="2:15" ht="14.25" customHeight="1" x14ac:dyDescent="0.3">
      <c r="B34" s="28" t="s">
        <v>117</v>
      </c>
      <c r="C34" s="17"/>
      <c r="D34" s="17" t="s">
        <v>39</v>
      </c>
      <c r="E34" s="17"/>
      <c r="F34" s="17"/>
      <c r="G34" s="17"/>
      <c r="H34" s="32">
        <v>248179.63</v>
      </c>
      <c r="I34" s="32"/>
      <c r="J34" s="46"/>
      <c r="K34" s="17"/>
      <c r="L34" s="17"/>
      <c r="M34" s="17"/>
      <c r="N34" s="17"/>
      <c r="O34" s="17"/>
    </row>
    <row r="35" spans="2:15" s="131" customFormat="1" ht="14.25" customHeight="1" x14ac:dyDescent="0.3">
      <c r="B35" s="28"/>
      <c r="C35" s="17"/>
      <c r="D35" s="28" t="s">
        <v>106</v>
      </c>
      <c r="E35" s="17"/>
      <c r="F35" s="17"/>
      <c r="G35" s="17"/>
      <c r="H35" s="32">
        <v>16946.84</v>
      </c>
      <c r="I35" s="32"/>
      <c r="J35" s="46"/>
      <c r="K35" s="17"/>
      <c r="L35" s="17"/>
      <c r="M35" s="17"/>
      <c r="N35" s="17"/>
      <c r="O35" s="17"/>
    </row>
    <row r="36" spans="2:15" s="131" customFormat="1" ht="14.25" customHeight="1" x14ac:dyDescent="0.3">
      <c r="B36" s="28"/>
      <c r="C36" s="17"/>
      <c r="D36" s="28" t="s">
        <v>40</v>
      </c>
      <c r="E36" s="17"/>
      <c r="F36" s="17"/>
      <c r="G36" s="17"/>
      <c r="H36" s="32">
        <v>549102.99</v>
      </c>
      <c r="I36" s="32"/>
      <c r="J36" s="46"/>
      <c r="K36" s="17"/>
      <c r="L36" s="17"/>
      <c r="M36" s="17"/>
      <c r="N36" s="17"/>
      <c r="O36" s="17"/>
    </row>
    <row r="37" spans="2:15" ht="14.25" customHeight="1" x14ac:dyDescent="0.3">
      <c r="B37" s="17"/>
      <c r="C37" s="17"/>
      <c r="D37" s="28" t="s">
        <v>114</v>
      </c>
      <c r="E37" s="17"/>
      <c r="F37" s="17"/>
      <c r="G37" s="17"/>
      <c r="H37" s="47">
        <v>6388.61</v>
      </c>
      <c r="I37" s="37"/>
      <c r="J37" s="46"/>
      <c r="K37" s="17"/>
    </row>
    <row r="38" spans="2:15" ht="14.25" customHeight="1" x14ac:dyDescent="0.3">
      <c r="B38" s="17"/>
      <c r="C38" s="17"/>
      <c r="D38" s="17"/>
      <c r="E38" s="17"/>
      <c r="F38" s="17"/>
      <c r="G38" s="17"/>
      <c r="H38" s="18">
        <f>SUM(H34:H37)</f>
        <v>820618.07</v>
      </c>
      <c r="I38" s="37"/>
      <c r="J38" s="46"/>
      <c r="K38" s="17"/>
    </row>
    <row r="39" spans="2:15" ht="14.25" customHeight="1" x14ac:dyDescent="0.3">
      <c r="B39" s="17"/>
      <c r="C39" s="17"/>
      <c r="D39" s="17"/>
      <c r="E39" s="31"/>
      <c r="F39" s="32"/>
      <c r="G39" s="17"/>
      <c r="H39" s="43"/>
      <c r="I39" s="37"/>
      <c r="J39" s="17"/>
      <c r="K39" s="17"/>
    </row>
    <row r="40" spans="2:15" x14ac:dyDescent="0.3">
      <c r="B40" s="23" t="s">
        <v>41</v>
      </c>
      <c r="C40" s="17"/>
      <c r="D40" s="17"/>
      <c r="E40" s="24"/>
      <c r="F40" s="32"/>
      <c r="G40" s="17"/>
      <c r="H40" s="46">
        <f>H32-H38</f>
        <v>-7362.7900000000373</v>
      </c>
      <c r="I40" s="37"/>
      <c r="J40" s="17"/>
      <c r="K40" s="46"/>
    </row>
    <row r="41" spans="2:15" ht="14.25" customHeight="1" x14ac:dyDescent="0.3">
      <c r="B41" s="17"/>
      <c r="C41" s="17"/>
      <c r="D41" s="17"/>
      <c r="E41" s="17"/>
      <c r="F41" s="17"/>
      <c r="G41" s="17"/>
      <c r="H41" s="46"/>
      <c r="I41" s="31"/>
      <c r="J41" s="17"/>
      <c r="K41" s="17"/>
    </row>
    <row r="42" spans="2:15" x14ac:dyDescent="0.3">
      <c r="B42" s="28"/>
      <c r="C42" s="17"/>
      <c r="D42" s="17"/>
      <c r="E42" s="32"/>
      <c r="F42" s="32"/>
      <c r="G42" s="17"/>
      <c r="H42" s="39"/>
      <c r="I42" s="17"/>
      <c r="J42" s="17"/>
      <c r="K42" s="17"/>
    </row>
    <row r="43" spans="2:15" x14ac:dyDescent="0.3">
      <c r="B43" s="17"/>
      <c r="C43" s="17"/>
      <c r="D43" s="17"/>
      <c r="E43" s="32"/>
      <c r="F43" s="32"/>
      <c r="G43" s="17"/>
      <c r="H43" s="39"/>
      <c r="I43" s="32"/>
      <c r="J43" s="17"/>
      <c r="K43" s="17"/>
    </row>
    <row r="44" spans="2:15" x14ac:dyDescent="0.3">
      <c r="I44" s="32"/>
      <c r="J44" s="33"/>
      <c r="K44" s="20"/>
    </row>
  </sheetData>
  <mergeCells count="1">
    <mergeCell ref="N3:O3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1"/>
  <sheetViews>
    <sheetView view="pageBreakPreview" topLeftCell="A16" zoomScale="70" zoomScaleNormal="40" zoomScaleSheetLayoutView="70" workbookViewId="0">
      <selection sqref="A1:R71"/>
    </sheetView>
  </sheetViews>
  <sheetFormatPr defaultColWidth="11.44140625" defaultRowHeight="14.4" x14ac:dyDescent="0.3"/>
  <cols>
    <col min="1" max="1" width="8" style="10" customWidth="1"/>
    <col min="2" max="2" width="6.21875" style="7" customWidth="1"/>
    <col min="3" max="3" width="24.21875" style="2" customWidth="1"/>
    <col min="4" max="4" width="10" style="3" customWidth="1"/>
    <col min="5" max="5" width="11.44140625" style="3" customWidth="1"/>
    <col min="6" max="6" width="9.77734375" style="5" customWidth="1"/>
    <col min="7" max="7" width="0.77734375" style="4" customWidth="1"/>
    <col min="8" max="8" width="7.77734375" style="5" customWidth="1"/>
    <col min="9" max="9" width="9.44140625" style="5" customWidth="1"/>
    <col min="10" max="11" width="8.5546875" style="5" customWidth="1"/>
    <col min="12" max="12" width="7.77734375" style="9" customWidth="1"/>
    <col min="13" max="13" width="8.5546875" style="5" customWidth="1"/>
    <col min="14" max="14" width="12" style="5" customWidth="1"/>
    <col min="15" max="15" width="11" style="5" customWidth="1"/>
    <col min="16" max="16" width="10.77734375" style="9" customWidth="1"/>
    <col min="17" max="17" width="12.5546875" style="5" customWidth="1"/>
    <col min="18" max="18" width="0.77734375" style="4" customWidth="1"/>
  </cols>
  <sheetData>
    <row r="1" spans="1:18" ht="15.6" x14ac:dyDescent="0.3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x14ac:dyDescent="0.3">
      <c r="A2" s="51"/>
      <c r="B2" s="52"/>
      <c r="C2" s="53"/>
      <c r="D2" s="54"/>
      <c r="E2" s="54"/>
      <c r="F2" s="54"/>
      <c r="G2" s="55"/>
      <c r="H2" s="55"/>
      <c r="I2" s="55"/>
      <c r="J2" s="55"/>
      <c r="K2" s="55"/>
      <c r="L2" s="56"/>
      <c r="M2" s="55"/>
      <c r="N2" s="55"/>
      <c r="O2" s="55"/>
      <c r="P2" s="56"/>
      <c r="Q2" s="55"/>
      <c r="R2" s="55"/>
    </row>
    <row r="3" spans="1:18" x14ac:dyDescent="0.3">
      <c r="A3" s="57"/>
      <c r="B3" s="58"/>
      <c r="C3" s="59"/>
      <c r="D3" s="147" t="s">
        <v>0</v>
      </c>
      <c r="E3" s="147"/>
      <c r="F3" s="147"/>
      <c r="G3" s="60"/>
      <c r="H3" s="147" t="s">
        <v>1</v>
      </c>
      <c r="I3" s="147"/>
      <c r="J3" s="147"/>
      <c r="K3" s="147"/>
      <c r="L3" s="147"/>
      <c r="M3" s="147"/>
      <c r="N3" s="147"/>
      <c r="O3" s="147"/>
      <c r="P3" s="147"/>
      <c r="Q3" s="57"/>
      <c r="R3" s="60"/>
    </row>
    <row r="4" spans="1:18" ht="31.8" x14ac:dyDescent="0.3">
      <c r="A4" s="70" t="s">
        <v>2</v>
      </c>
      <c r="B4" s="71" t="s">
        <v>3</v>
      </c>
      <c r="C4" s="72"/>
      <c r="D4" s="73" t="s">
        <v>32</v>
      </c>
      <c r="E4" s="73" t="s">
        <v>43</v>
      </c>
      <c r="F4" s="73" t="s">
        <v>44</v>
      </c>
      <c r="G4" s="74"/>
      <c r="H4" s="75" t="s">
        <v>4</v>
      </c>
      <c r="I4" s="75" t="s">
        <v>5</v>
      </c>
      <c r="J4" s="75" t="s">
        <v>6</v>
      </c>
      <c r="K4" s="75" t="s">
        <v>7</v>
      </c>
      <c r="L4" s="75" t="s">
        <v>8</v>
      </c>
      <c r="M4" s="76" t="s">
        <v>9</v>
      </c>
      <c r="N4" s="75" t="s">
        <v>10</v>
      </c>
      <c r="O4" s="75" t="s">
        <v>11</v>
      </c>
      <c r="P4" s="75" t="s">
        <v>12</v>
      </c>
      <c r="Q4" s="75" t="s">
        <v>13</v>
      </c>
      <c r="R4" s="61"/>
    </row>
    <row r="5" spans="1:18" ht="14.25" customHeight="1" x14ac:dyDescent="0.3">
      <c r="A5" s="91">
        <v>1</v>
      </c>
      <c r="B5" s="92" t="s">
        <v>14</v>
      </c>
      <c r="C5" s="93" t="s">
        <v>15</v>
      </c>
      <c r="D5" s="94"/>
      <c r="E5" s="94"/>
      <c r="F5" s="94"/>
      <c r="G5" s="95"/>
      <c r="H5" s="90"/>
      <c r="I5" s="96"/>
      <c r="J5" s="97"/>
      <c r="K5" s="97"/>
      <c r="L5" s="97">
        <v>140</v>
      </c>
      <c r="M5" s="97"/>
      <c r="N5" s="97"/>
      <c r="O5" s="97"/>
      <c r="P5" s="97"/>
      <c r="Q5" s="90"/>
      <c r="R5" s="62"/>
    </row>
    <row r="6" spans="1:18" s="6" customFormat="1" ht="14.25" customHeight="1" x14ac:dyDescent="0.3">
      <c r="A6" s="98">
        <v>2</v>
      </c>
      <c r="B6" s="99" t="s">
        <v>16</v>
      </c>
      <c r="C6" s="100" t="s">
        <v>17</v>
      </c>
      <c r="D6" s="101"/>
      <c r="E6" s="101"/>
      <c r="F6" s="101"/>
      <c r="G6" s="102"/>
      <c r="H6" s="101"/>
      <c r="I6" s="103">
        <v>84.5</v>
      </c>
      <c r="J6" s="97"/>
      <c r="K6" s="103"/>
      <c r="L6" s="103"/>
      <c r="M6" s="103"/>
      <c r="N6" s="101"/>
      <c r="O6" s="101"/>
      <c r="P6" s="101"/>
      <c r="Q6" s="101"/>
      <c r="R6" s="63"/>
    </row>
    <row r="7" spans="1:18" x14ac:dyDescent="0.3">
      <c r="A7" s="91">
        <v>3</v>
      </c>
      <c r="B7" s="92" t="s">
        <v>16</v>
      </c>
      <c r="C7" s="104" t="s">
        <v>17</v>
      </c>
      <c r="D7" s="94"/>
      <c r="E7" s="94"/>
      <c r="F7" s="94"/>
      <c r="G7" s="95"/>
      <c r="H7" s="97"/>
      <c r="I7" s="97">
        <v>203.03</v>
      </c>
      <c r="J7" s="97"/>
      <c r="K7" s="97"/>
      <c r="L7" s="97"/>
      <c r="M7" s="97"/>
      <c r="N7" s="97"/>
      <c r="O7" s="97"/>
      <c r="P7" s="97"/>
      <c r="Q7" s="97"/>
      <c r="R7" s="62"/>
    </row>
    <row r="8" spans="1:18" x14ac:dyDescent="0.3">
      <c r="A8" s="105">
        <v>4</v>
      </c>
      <c r="B8" s="92" t="s">
        <v>45</v>
      </c>
      <c r="C8" s="104" t="s">
        <v>21</v>
      </c>
      <c r="D8" s="94"/>
      <c r="E8" s="94"/>
      <c r="F8" s="94">
        <v>251.25</v>
      </c>
      <c r="G8" s="95"/>
      <c r="H8" s="97"/>
      <c r="I8" s="97"/>
      <c r="J8" s="97"/>
      <c r="K8" s="97"/>
      <c r="L8" s="97"/>
      <c r="M8" s="97"/>
      <c r="N8" s="97"/>
      <c r="O8" s="97"/>
      <c r="P8" s="97"/>
      <c r="Q8" s="97"/>
      <c r="R8" s="62"/>
    </row>
    <row r="9" spans="1:18" x14ac:dyDescent="0.3">
      <c r="A9" s="91">
        <v>5</v>
      </c>
      <c r="B9" s="92" t="s">
        <v>45</v>
      </c>
      <c r="C9" s="132" t="s">
        <v>46</v>
      </c>
      <c r="D9" s="97"/>
      <c r="E9" s="97">
        <v>350</v>
      </c>
      <c r="F9" s="97"/>
      <c r="G9" s="97"/>
      <c r="H9" s="133">
        <v>50</v>
      </c>
      <c r="I9" s="134"/>
      <c r="J9" s="97"/>
      <c r="K9" s="97"/>
      <c r="L9" s="97"/>
      <c r="M9" s="97"/>
      <c r="N9" s="97"/>
      <c r="O9" s="97"/>
      <c r="P9" s="97"/>
      <c r="Q9" s="97"/>
      <c r="R9" s="62"/>
    </row>
    <row r="10" spans="1:18" x14ac:dyDescent="0.3">
      <c r="A10" s="91">
        <v>6</v>
      </c>
      <c r="B10" s="92" t="s">
        <v>47</v>
      </c>
      <c r="C10" s="132" t="s">
        <v>15</v>
      </c>
      <c r="D10" s="97"/>
      <c r="E10" s="97"/>
      <c r="F10" s="97"/>
      <c r="G10" s="97"/>
      <c r="H10" s="97"/>
      <c r="I10" s="97"/>
      <c r="J10" s="97"/>
      <c r="K10" s="133"/>
      <c r="L10" s="94">
        <v>411</v>
      </c>
      <c r="M10" s="106"/>
      <c r="N10" s="106"/>
      <c r="O10" s="94"/>
      <c r="P10" s="94"/>
      <c r="Q10" s="106"/>
      <c r="R10" s="62"/>
    </row>
    <row r="11" spans="1:18" x14ac:dyDescent="0.3">
      <c r="A11" s="91">
        <v>7</v>
      </c>
      <c r="B11" s="92" t="s">
        <v>48</v>
      </c>
      <c r="C11" s="132" t="s">
        <v>17</v>
      </c>
      <c r="D11" s="97"/>
      <c r="E11" s="97"/>
      <c r="F11" s="97"/>
      <c r="G11" s="97"/>
      <c r="H11" s="97"/>
      <c r="I11" s="97">
        <v>203.42</v>
      </c>
      <c r="J11" s="97"/>
      <c r="K11" s="97"/>
      <c r="L11" s="97"/>
      <c r="M11" s="97"/>
      <c r="N11" s="97"/>
      <c r="O11" s="97"/>
      <c r="P11" s="97"/>
      <c r="Q11" s="97"/>
      <c r="R11" s="62"/>
    </row>
    <row r="12" spans="1:18" x14ac:dyDescent="0.3">
      <c r="A12" s="91">
        <v>8</v>
      </c>
      <c r="B12" s="92" t="s">
        <v>49</v>
      </c>
      <c r="C12" s="135" t="s">
        <v>15</v>
      </c>
      <c r="D12" s="97"/>
      <c r="E12" s="97"/>
      <c r="F12" s="97"/>
      <c r="G12" s="97"/>
      <c r="H12" s="97"/>
      <c r="I12" s="97"/>
      <c r="J12" s="97"/>
      <c r="K12" s="97"/>
      <c r="L12" s="97">
        <v>110</v>
      </c>
      <c r="M12" s="97"/>
      <c r="N12" s="97"/>
      <c r="O12" s="97"/>
      <c r="P12" s="97"/>
      <c r="Q12" s="97"/>
      <c r="R12" s="62"/>
    </row>
    <row r="13" spans="1:18" x14ac:dyDescent="0.3">
      <c r="A13" s="91">
        <v>9</v>
      </c>
      <c r="B13" s="92" t="s">
        <v>50</v>
      </c>
      <c r="C13" s="132" t="s">
        <v>17</v>
      </c>
      <c r="D13" s="97"/>
      <c r="E13" s="97"/>
      <c r="F13" s="97"/>
      <c r="G13" s="97"/>
      <c r="H13" s="97"/>
      <c r="I13" s="97">
        <v>204.28</v>
      </c>
      <c r="J13" s="97"/>
      <c r="K13" s="97"/>
      <c r="L13" s="97"/>
      <c r="M13" s="97"/>
      <c r="N13" s="97"/>
      <c r="O13" s="97"/>
      <c r="P13" s="97"/>
      <c r="Q13" s="97"/>
      <c r="R13" s="62"/>
    </row>
    <row r="14" spans="1:18" s="6" customFormat="1" x14ac:dyDescent="0.3">
      <c r="A14" s="98">
        <v>10</v>
      </c>
      <c r="B14" s="99" t="s">
        <v>51</v>
      </c>
      <c r="C14" s="132" t="s">
        <v>21</v>
      </c>
      <c r="D14" s="97"/>
      <c r="E14" s="97"/>
      <c r="F14" s="97">
        <v>161.25</v>
      </c>
      <c r="G14" s="97"/>
      <c r="H14" s="97"/>
      <c r="I14" s="97"/>
      <c r="J14" s="97"/>
      <c r="K14" s="97"/>
      <c r="L14" s="101"/>
      <c r="M14" s="101"/>
      <c r="N14" s="101"/>
      <c r="O14" s="101"/>
      <c r="P14" s="101"/>
      <c r="Q14" s="101"/>
      <c r="R14" s="64"/>
    </row>
    <row r="15" spans="1:18" x14ac:dyDescent="0.3">
      <c r="A15" s="91">
        <v>11</v>
      </c>
      <c r="B15" s="92" t="s">
        <v>52</v>
      </c>
      <c r="C15" s="135" t="s">
        <v>15</v>
      </c>
      <c r="D15" s="97"/>
      <c r="E15" s="97"/>
      <c r="F15" s="97"/>
      <c r="G15" s="97"/>
      <c r="H15" s="97"/>
      <c r="I15" s="97"/>
      <c r="J15" s="97"/>
      <c r="K15" s="97"/>
      <c r="L15" s="97">
        <v>110</v>
      </c>
      <c r="M15" s="97"/>
      <c r="N15" s="97"/>
      <c r="O15" s="97"/>
      <c r="P15" s="97"/>
      <c r="Q15" s="97"/>
      <c r="R15" s="62"/>
    </row>
    <row r="16" spans="1:18" x14ac:dyDescent="0.3">
      <c r="A16" s="91">
        <v>12</v>
      </c>
      <c r="B16" s="92" t="s">
        <v>18</v>
      </c>
      <c r="C16" s="132" t="s">
        <v>17</v>
      </c>
      <c r="D16" s="97"/>
      <c r="E16" s="97"/>
      <c r="F16" s="97"/>
      <c r="G16" s="97"/>
      <c r="H16" s="97"/>
      <c r="I16" s="97">
        <v>203.1</v>
      </c>
      <c r="J16" s="97"/>
      <c r="K16" s="97"/>
      <c r="L16" s="97"/>
      <c r="M16" s="97"/>
      <c r="N16" s="90"/>
      <c r="O16" s="97"/>
      <c r="P16" s="97"/>
      <c r="Q16" s="97"/>
      <c r="R16" s="62"/>
    </row>
    <row r="17" spans="1:18" x14ac:dyDescent="0.3">
      <c r="A17" s="91">
        <v>13</v>
      </c>
      <c r="B17" s="92" t="s">
        <v>53</v>
      </c>
      <c r="C17" s="132" t="s">
        <v>20</v>
      </c>
      <c r="D17" s="133"/>
      <c r="E17" s="97"/>
      <c r="F17" s="97"/>
      <c r="G17" s="97"/>
      <c r="H17" s="97"/>
      <c r="I17" s="97"/>
      <c r="J17" s="97"/>
      <c r="K17" s="60">
        <v>84.01</v>
      </c>
      <c r="L17" s="97"/>
      <c r="M17" s="97"/>
      <c r="N17" s="97"/>
      <c r="O17" s="97"/>
      <c r="P17" s="97"/>
      <c r="Q17" s="97"/>
      <c r="R17" s="62"/>
    </row>
    <row r="18" spans="1:18" x14ac:dyDescent="0.3">
      <c r="A18" s="91">
        <v>14</v>
      </c>
      <c r="B18" s="92" t="s">
        <v>19</v>
      </c>
      <c r="C18" s="135" t="s">
        <v>15</v>
      </c>
      <c r="D18" s="97"/>
      <c r="E18" s="97"/>
      <c r="F18" s="97"/>
      <c r="G18" s="97"/>
      <c r="H18" s="97"/>
      <c r="I18" s="97"/>
      <c r="J18" s="97"/>
      <c r="K18" s="97"/>
      <c r="L18" s="97">
        <v>110</v>
      </c>
      <c r="M18" s="97"/>
      <c r="N18" s="97"/>
      <c r="O18" s="97"/>
      <c r="P18" s="97"/>
      <c r="Q18" s="97"/>
      <c r="R18" s="62"/>
    </row>
    <row r="19" spans="1:18" x14ac:dyDescent="0.3">
      <c r="A19" s="91">
        <v>15</v>
      </c>
      <c r="B19" s="92" t="s">
        <v>54</v>
      </c>
      <c r="C19" s="132" t="s">
        <v>21</v>
      </c>
      <c r="D19" s="133"/>
      <c r="E19" s="97"/>
      <c r="F19" s="97">
        <v>502.5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62"/>
    </row>
    <row r="20" spans="1:18" x14ac:dyDescent="0.3">
      <c r="A20" s="91">
        <v>16</v>
      </c>
      <c r="B20" s="107" t="s">
        <v>55</v>
      </c>
      <c r="C20" s="136" t="s">
        <v>17</v>
      </c>
      <c r="D20" s="133"/>
      <c r="E20" s="97"/>
      <c r="F20" s="97"/>
      <c r="G20" s="97"/>
      <c r="H20" s="97"/>
      <c r="I20" s="97">
        <v>199.87</v>
      </c>
      <c r="J20" s="97"/>
      <c r="K20" s="97"/>
      <c r="L20" s="97"/>
      <c r="M20" s="97"/>
      <c r="N20" s="97"/>
      <c r="O20" s="97"/>
      <c r="P20" s="97"/>
      <c r="Q20" s="97"/>
      <c r="R20" s="62"/>
    </row>
    <row r="21" spans="1:18" x14ac:dyDescent="0.3">
      <c r="A21" s="91">
        <v>17</v>
      </c>
      <c r="B21" s="92" t="s">
        <v>22</v>
      </c>
      <c r="C21" s="132" t="s">
        <v>56</v>
      </c>
      <c r="D21" s="137"/>
      <c r="E21" s="97">
        <v>1400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62"/>
    </row>
    <row r="22" spans="1:18" x14ac:dyDescent="0.3">
      <c r="A22" s="91">
        <v>18</v>
      </c>
      <c r="B22" s="92" t="s">
        <v>57</v>
      </c>
      <c r="C22" s="132" t="s">
        <v>15</v>
      </c>
      <c r="D22" s="97"/>
      <c r="E22" s="97"/>
      <c r="F22" s="97"/>
      <c r="G22" s="97"/>
      <c r="H22" s="97"/>
      <c r="I22" s="97"/>
      <c r="J22" s="97"/>
      <c r="K22" s="97"/>
      <c r="L22" s="97">
        <v>110</v>
      </c>
      <c r="M22" s="97"/>
      <c r="N22" s="97"/>
      <c r="O22" s="97"/>
      <c r="P22" s="97"/>
      <c r="Q22" s="97"/>
      <c r="R22" s="62"/>
    </row>
    <row r="23" spans="1:18" x14ac:dyDescent="0.3">
      <c r="A23" s="91">
        <v>19</v>
      </c>
      <c r="B23" s="92" t="s">
        <v>58</v>
      </c>
      <c r="C23" s="132" t="s">
        <v>21</v>
      </c>
      <c r="D23" s="133"/>
      <c r="E23" s="97"/>
      <c r="F23" s="97">
        <v>2640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62"/>
    </row>
    <row r="24" spans="1:18" x14ac:dyDescent="0.3">
      <c r="A24" s="91">
        <v>20</v>
      </c>
      <c r="B24" s="92" t="s">
        <v>59</v>
      </c>
      <c r="C24" s="132" t="s">
        <v>17</v>
      </c>
      <c r="D24" s="133"/>
      <c r="E24" s="97"/>
      <c r="F24" s="97"/>
      <c r="G24" s="97"/>
      <c r="H24" s="97"/>
      <c r="I24" s="97">
        <v>203.46</v>
      </c>
      <c r="J24" s="97"/>
      <c r="K24" s="97"/>
      <c r="L24" s="97"/>
      <c r="M24" s="97"/>
      <c r="N24" s="97"/>
      <c r="O24" s="97"/>
      <c r="P24" s="97"/>
      <c r="Q24" s="97"/>
      <c r="R24" s="62"/>
    </row>
    <row r="25" spans="1:18" x14ac:dyDescent="0.3">
      <c r="A25" s="91">
        <v>21</v>
      </c>
      <c r="B25" s="92" t="s">
        <v>23</v>
      </c>
      <c r="C25" s="132" t="s">
        <v>21</v>
      </c>
      <c r="D25" s="97"/>
      <c r="E25" s="97"/>
      <c r="F25" s="97">
        <v>1706.25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62"/>
    </row>
    <row r="26" spans="1:18" x14ac:dyDescent="0.3">
      <c r="A26" s="91">
        <v>22</v>
      </c>
      <c r="B26" s="92" t="s">
        <v>60</v>
      </c>
      <c r="C26" s="132" t="s">
        <v>21</v>
      </c>
      <c r="D26" s="133"/>
      <c r="E26" s="97"/>
      <c r="F26" s="97">
        <v>1706.25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62"/>
    </row>
    <row r="27" spans="1:18" x14ac:dyDescent="0.3">
      <c r="A27" s="91">
        <v>23</v>
      </c>
      <c r="B27" s="92" t="s">
        <v>61</v>
      </c>
      <c r="C27" s="132" t="s">
        <v>21</v>
      </c>
      <c r="D27" s="133"/>
      <c r="E27" s="97"/>
      <c r="F27" s="97">
        <v>1023.75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62"/>
    </row>
    <row r="28" spans="1:18" x14ac:dyDescent="0.3">
      <c r="A28" s="91">
        <v>24</v>
      </c>
      <c r="B28" s="92" t="s">
        <v>24</v>
      </c>
      <c r="C28" s="132" t="s">
        <v>99</v>
      </c>
      <c r="D28" s="133"/>
      <c r="E28" s="97">
        <v>5260.51</v>
      </c>
      <c r="F28" s="97"/>
      <c r="G28" s="97"/>
      <c r="H28" s="97">
        <v>200</v>
      </c>
      <c r="I28" s="97"/>
      <c r="J28" s="97"/>
      <c r="K28" s="97"/>
      <c r="L28" s="97"/>
      <c r="M28" s="97"/>
      <c r="N28" s="97"/>
      <c r="O28" s="97"/>
      <c r="P28" s="97"/>
      <c r="Q28" s="97"/>
      <c r="R28" s="62"/>
    </row>
    <row r="29" spans="1:18" ht="14.25" customHeight="1" x14ac:dyDescent="0.3">
      <c r="A29" s="91">
        <v>25</v>
      </c>
      <c r="B29" s="92" t="s">
        <v>25</v>
      </c>
      <c r="C29" s="132" t="s">
        <v>15</v>
      </c>
      <c r="D29" s="97"/>
      <c r="E29" s="97"/>
      <c r="F29" s="97"/>
      <c r="G29" s="97"/>
      <c r="H29" s="97"/>
      <c r="I29" s="97"/>
      <c r="J29" s="97"/>
      <c r="K29" s="97"/>
      <c r="L29" s="97">
        <v>110</v>
      </c>
      <c r="M29" s="97"/>
      <c r="N29" s="97"/>
      <c r="O29" s="97"/>
      <c r="P29" s="97"/>
      <c r="Q29" s="97"/>
      <c r="R29" s="62"/>
    </row>
    <row r="30" spans="1:18" x14ac:dyDescent="0.3">
      <c r="A30" s="91">
        <v>26</v>
      </c>
      <c r="B30" s="92" t="s">
        <v>62</v>
      </c>
      <c r="C30" s="135" t="s">
        <v>21</v>
      </c>
      <c r="D30" s="137"/>
      <c r="E30" s="97"/>
      <c r="F30" s="97">
        <v>251.25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62"/>
    </row>
    <row r="31" spans="1:18" x14ac:dyDescent="0.3">
      <c r="A31" s="91">
        <v>27</v>
      </c>
      <c r="B31" s="92" t="s">
        <v>63</v>
      </c>
      <c r="C31" s="132" t="s">
        <v>17</v>
      </c>
      <c r="D31" s="138"/>
      <c r="E31" s="97"/>
      <c r="F31" s="97"/>
      <c r="G31" s="97"/>
      <c r="H31" s="97"/>
      <c r="I31" s="97">
        <v>203.35</v>
      </c>
      <c r="J31" s="97"/>
      <c r="K31" s="97"/>
      <c r="L31" s="97"/>
      <c r="M31" s="97"/>
      <c r="N31" s="97"/>
      <c r="O31" s="97"/>
      <c r="P31" s="97"/>
      <c r="Q31" s="90"/>
      <c r="R31" s="62"/>
    </row>
    <row r="32" spans="1:18" x14ac:dyDescent="0.3">
      <c r="A32" s="91">
        <v>28</v>
      </c>
      <c r="B32" s="92" t="s">
        <v>64</v>
      </c>
      <c r="C32" s="104" t="s">
        <v>21</v>
      </c>
      <c r="D32" s="106"/>
      <c r="E32" s="94"/>
      <c r="F32" s="94">
        <v>682.5</v>
      </c>
      <c r="G32" s="95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62"/>
    </row>
    <row r="33" spans="1:18" x14ac:dyDescent="0.3">
      <c r="A33" s="91">
        <v>29</v>
      </c>
      <c r="B33" s="92" t="s">
        <v>65</v>
      </c>
      <c r="C33" s="104" t="s">
        <v>21</v>
      </c>
      <c r="D33" s="94"/>
      <c r="E33" s="94"/>
      <c r="F33" s="94">
        <v>682.5</v>
      </c>
      <c r="G33" s="95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62"/>
    </row>
    <row r="34" spans="1:18" x14ac:dyDescent="0.3">
      <c r="A34" s="91">
        <v>30</v>
      </c>
      <c r="B34" s="92" t="s">
        <v>66</v>
      </c>
      <c r="C34" s="104" t="s">
        <v>67</v>
      </c>
      <c r="D34" s="94"/>
      <c r="E34" s="94">
        <v>2450</v>
      </c>
      <c r="F34" s="94"/>
      <c r="G34" s="95"/>
      <c r="H34" s="97">
        <v>150</v>
      </c>
      <c r="I34" s="97"/>
      <c r="J34" s="97"/>
      <c r="K34" s="97"/>
      <c r="L34" s="97"/>
      <c r="M34" s="97"/>
      <c r="N34" s="97"/>
      <c r="O34" s="97"/>
      <c r="P34" s="97"/>
      <c r="Q34" s="97"/>
      <c r="R34" s="62"/>
    </row>
    <row r="35" spans="1:18" x14ac:dyDescent="0.3">
      <c r="A35" s="91">
        <v>31</v>
      </c>
      <c r="B35" s="92" t="s">
        <v>68</v>
      </c>
      <c r="C35" s="104" t="s">
        <v>15</v>
      </c>
      <c r="D35" s="94"/>
      <c r="E35" s="94"/>
      <c r="F35" s="94"/>
      <c r="G35" s="95"/>
      <c r="H35" s="97"/>
      <c r="I35" s="97"/>
      <c r="J35" s="97"/>
      <c r="K35" s="97"/>
      <c r="L35" s="97">
        <v>110</v>
      </c>
      <c r="M35" s="97"/>
      <c r="N35" s="97"/>
      <c r="O35" s="97"/>
      <c r="P35" s="97"/>
      <c r="Q35" s="97"/>
      <c r="R35" s="62"/>
    </row>
    <row r="36" spans="1:18" x14ac:dyDescent="0.3">
      <c r="A36" s="91">
        <v>32</v>
      </c>
      <c r="B36" s="92" t="s">
        <v>69</v>
      </c>
      <c r="C36" s="104" t="s">
        <v>20</v>
      </c>
      <c r="D36" s="94"/>
      <c r="E36" s="94"/>
      <c r="F36" s="94"/>
      <c r="G36" s="109"/>
      <c r="H36" s="90"/>
      <c r="I36" s="110"/>
      <c r="J36" s="97"/>
      <c r="K36" s="110">
        <v>103.1</v>
      </c>
      <c r="L36" s="110"/>
      <c r="M36" s="110"/>
      <c r="N36" s="110"/>
      <c r="O36" s="110"/>
      <c r="P36" s="110"/>
      <c r="Q36" s="110"/>
      <c r="R36" s="62"/>
    </row>
    <row r="37" spans="1:18" x14ac:dyDescent="0.3">
      <c r="A37" s="91">
        <v>33</v>
      </c>
      <c r="B37" s="92" t="s">
        <v>70</v>
      </c>
      <c r="C37" s="108" t="s">
        <v>17</v>
      </c>
      <c r="D37" s="94"/>
      <c r="E37" s="94"/>
      <c r="F37" s="94"/>
      <c r="G37" s="95"/>
      <c r="H37" s="97"/>
      <c r="I37" s="97">
        <v>201.74</v>
      </c>
      <c r="J37" s="97"/>
      <c r="K37" s="97"/>
      <c r="L37" s="97"/>
      <c r="M37" s="97"/>
      <c r="N37" s="97"/>
      <c r="O37" s="97"/>
      <c r="P37" s="97"/>
      <c r="Q37" s="97"/>
      <c r="R37" s="65"/>
    </row>
    <row r="38" spans="1:18" x14ac:dyDescent="0.3">
      <c r="A38" s="91">
        <v>34</v>
      </c>
      <c r="B38" s="92" t="s">
        <v>71</v>
      </c>
      <c r="C38" s="104" t="s">
        <v>72</v>
      </c>
      <c r="D38" s="94"/>
      <c r="E38" s="94"/>
      <c r="F38" s="94"/>
      <c r="G38" s="95"/>
      <c r="H38" s="97"/>
      <c r="I38" s="97"/>
      <c r="J38" s="97"/>
      <c r="K38" s="97"/>
      <c r="L38" s="97"/>
      <c r="M38" s="97"/>
      <c r="N38" s="97"/>
      <c r="O38" s="97"/>
      <c r="P38" s="97"/>
      <c r="Q38" s="97">
        <v>8069.4</v>
      </c>
      <c r="R38" s="65"/>
    </row>
    <row r="39" spans="1:18" x14ac:dyDescent="0.3">
      <c r="A39" s="91">
        <v>35</v>
      </c>
      <c r="B39" s="92" t="s">
        <v>73</v>
      </c>
      <c r="C39" s="104" t="s">
        <v>15</v>
      </c>
      <c r="D39" s="94"/>
      <c r="E39" s="94"/>
      <c r="F39" s="94"/>
      <c r="G39" s="95"/>
      <c r="H39" s="97"/>
      <c r="I39" s="97"/>
      <c r="J39" s="97"/>
      <c r="K39" s="97"/>
      <c r="L39" s="97">
        <v>142.5</v>
      </c>
      <c r="M39" s="97"/>
      <c r="N39" s="97"/>
      <c r="O39" s="97"/>
      <c r="P39" s="97"/>
      <c r="Q39" s="97"/>
      <c r="R39" s="65"/>
    </row>
    <row r="40" spans="1:18" x14ac:dyDescent="0.3">
      <c r="A40" s="91">
        <v>36</v>
      </c>
      <c r="B40" s="92" t="s">
        <v>74</v>
      </c>
      <c r="C40" s="108" t="s">
        <v>75</v>
      </c>
      <c r="D40" s="94"/>
      <c r="E40" s="94"/>
      <c r="F40" s="94"/>
      <c r="G40" s="95"/>
      <c r="H40" s="97"/>
      <c r="I40" s="97"/>
      <c r="J40" s="97"/>
      <c r="K40" s="97"/>
      <c r="L40" s="97"/>
      <c r="M40" s="97"/>
      <c r="N40" s="97"/>
      <c r="O40" s="97"/>
      <c r="P40" s="97"/>
      <c r="Q40" s="97">
        <v>17980.25</v>
      </c>
      <c r="R40" s="65"/>
    </row>
    <row r="41" spans="1:18" x14ac:dyDescent="0.3">
      <c r="A41" s="91">
        <v>37</v>
      </c>
      <c r="B41" s="92" t="s">
        <v>26</v>
      </c>
      <c r="C41" s="104" t="s">
        <v>17</v>
      </c>
      <c r="D41" s="94"/>
      <c r="E41" s="94"/>
      <c r="F41" s="94"/>
      <c r="G41" s="95"/>
      <c r="H41" s="97"/>
      <c r="I41" s="97">
        <v>207.32</v>
      </c>
      <c r="J41" s="97"/>
      <c r="K41" s="97"/>
      <c r="L41" s="97"/>
      <c r="M41" s="97"/>
      <c r="N41" s="97"/>
      <c r="O41" s="97"/>
      <c r="P41" s="97"/>
      <c r="Q41" s="97"/>
      <c r="R41" s="65"/>
    </row>
    <row r="42" spans="1:18" x14ac:dyDescent="0.3">
      <c r="A42" s="91">
        <v>38</v>
      </c>
      <c r="B42" s="92" t="s">
        <v>26</v>
      </c>
      <c r="C42" s="104" t="s">
        <v>76</v>
      </c>
      <c r="D42" s="94"/>
      <c r="E42" s="94"/>
      <c r="F42" s="94"/>
      <c r="G42" s="95"/>
      <c r="H42" s="97"/>
      <c r="I42" s="97"/>
      <c r="J42" s="97"/>
      <c r="K42" s="97"/>
      <c r="L42" s="97"/>
      <c r="M42" s="97"/>
      <c r="N42" s="97"/>
      <c r="O42" s="97"/>
      <c r="P42" s="97"/>
      <c r="Q42" s="97">
        <v>5316.13</v>
      </c>
      <c r="R42" s="65"/>
    </row>
    <row r="43" spans="1:18" x14ac:dyDescent="0.3">
      <c r="A43" s="91">
        <v>39</v>
      </c>
      <c r="B43" s="92" t="s">
        <v>26</v>
      </c>
      <c r="C43" s="108" t="s">
        <v>77</v>
      </c>
      <c r="D43" s="94"/>
      <c r="E43" s="94"/>
      <c r="F43" s="94"/>
      <c r="G43" s="95"/>
      <c r="H43" s="97"/>
      <c r="I43" s="97"/>
      <c r="J43" s="97"/>
      <c r="K43" s="97"/>
      <c r="L43" s="97"/>
      <c r="M43" s="97"/>
      <c r="N43" s="97"/>
      <c r="O43" s="97"/>
      <c r="P43" s="97"/>
      <c r="Q43" s="97">
        <v>5355.74</v>
      </c>
      <c r="R43" s="65"/>
    </row>
    <row r="44" spans="1:18" x14ac:dyDescent="0.3">
      <c r="A44" s="91">
        <v>40</v>
      </c>
      <c r="B44" s="92" t="s">
        <v>27</v>
      </c>
      <c r="C44" s="104" t="s">
        <v>78</v>
      </c>
      <c r="D44" s="94"/>
      <c r="E44" s="94">
        <v>700</v>
      </c>
      <c r="F44" s="94"/>
      <c r="G44" s="95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65"/>
    </row>
    <row r="45" spans="1:18" ht="15" thickBot="1" x14ac:dyDescent="0.35">
      <c r="A45" s="91">
        <v>41</v>
      </c>
      <c r="B45" s="92" t="s">
        <v>28</v>
      </c>
      <c r="C45" s="111" t="s">
        <v>15</v>
      </c>
      <c r="D45" s="94"/>
      <c r="E45" s="94"/>
      <c r="F45" s="94"/>
      <c r="G45" s="95"/>
      <c r="H45" s="97"/>
      <c r="I45" s="97"/>
      <c r="J45" s="97"/>
      <c r="K45" s="97"/>
      <c r="L45" s="97">
        <v>200</v>
      </c>
      <c r="M45" s="97"/>
      <c r="N45" s="97"/>
      <c r="O45" s="97"/>
      <c r="P45" s="97"/>
      <c r="Q45" s="97"/>
      <c r="R45" s="66"/>
    </row>
    <row r="46" spans="1:18" ht="15" thickBot="1" x14ac:dyDescent="0.35">
      <c r="A46" s="91">
        <v>42</v>
      </c>
      <c r="B46" s="92" t="s">
        <v>79</v>
      </c>
      <c r="C46" s="111" t="s">
        <v>80</v>
      </c>
      <c r="D46" s="112"/>
      <c r="E46" s="112"/>
      <c r="F46" s="112"/>
      <c r="G46" s="109"/>
      <c r="H46" s="110"/>
      <c r="I46" s="110"/>
      <c r="J46" s="97"/>
      <c r="K46" s="110"/>
      <c r="L46" s="110"/>
      <c r="M46" s="110"/>
      <c r="N46" s="110"/>
      <c r="O46" s="110"/>
      <c r="P46" s="110"/>
      <c r="Q46" s="110">
        <v>5751.04</v>
      </c>
      <c r="R46" s="66"/>
    </row>
    <row r="47" spans="1:18" ht="15" thickBot="1" x14ac:dyDescent="0.35">
      <c r="A47" s="91">
        <v>43</v>
      </c>
      <c r="B47" s="92" t="s">
        <v>81</v>
      </c>
      <c r="C47" s="111" t="s">
        <v>82</v>
      </c>
      <c r="D47" s="112"/>
      <c r="E47" s="112"/>
      <c r="F47" s="112"/>
      <c r="G47" s="109"/>
      <c r="H47" s="110"/>
      <c r="I47" s="110"/>
      <c r="J47" s="97">
        <v>258</v>
      </c>
      <c r="K47" s="110"/>
      <c r="L47" s="110"/>
      <c r="M47" s="110"/>
      <c r="N47" s="110"/>
      <c r="O47" s="110"/>
      <c r="P47" s="110"/>
      <c r="Q47" s="110"/>
      <c r="R47" s="66"/>
    </row>
    <row r="48" spans="1:18" ht="15" thickBot="1" x14ac:dyDescent="0.35">
      <c r="A48" s="91">
        <v>44</v>
      </c>
      <c r="B48" s="92" t="s">
        <v>81</v>
      </c>
      <c r="C48" s="104" t="s">
        <v>83</v>
      </c>
      <c r="D48" s="112"/>
      <c r="E48" s="112"/>
      <c r="F48" s="112"/>
      <c r="G48" s="109"/>
      <c r="H48" s="110"/>
      <c r="I48" s="110"/>
      <c r="J48" s="97"/>
      <c r="K48" s="110"/>
      <c r="L48" s="110"/>
      <c r="M48" s="110"/>
      <c r="N48" s="110"/>
      <c r="O48" s="110"/>
      <c r="P48" s="110"/>
      <c r="Q48" s="110">
        <v>1738.15</v>
      </c>
      <c r="R48" s="66"/>
    </row>
    <row r="49" spans="1:18" ht="15" thickBot="1" x14ac:dyDescent="0.35">
      <c r="A49" s="91">
        <v>45</v>
      </c>
      <c r="B49" s="92" t="s">
        <v>81</v>
      </c>
      <c r="C49" s="104" t="s">
        <v>84</v>
      </c>
      <c r="D49" s="112"/>
      <c r="E49" s="112"/>
      <c r="F49" s="112"/>
      <c r="G49" s="109"/>
      <c r="H49" s="110"/>
      <c r="I49" s="110"/>
      <c r="J49" s="97"/>
      <c r="K49" s="110"/>
      <c r="L49" s="110"/>
      <c r="M49" s="110"/>
      <c r="N49" s="110"/>
      <c r="O49" s="110"/>
      <c r="P49" s="110"/>
      <c r="Q49" s="110"/>
      <c r="R49" s="66"/>
    </row>
    <row r="50" spans="1:18" ht="15" thickBot="1" x14ac:dyDescent="0.35">
      <c r="A50" s="91">
        <v>46</v>
      </c>
      <c r="B50" s="92" t="s">
        <v>81</v>
      </c>
      <c r="C50" s="104" t="s">
        <v>85</v>
      </c>
      <c r="D50" s="112"/>
      <c r="E50" s="112"/>
      <c r="F50" s="112"/>
      <c r="G50" s="109"/>
      <c r="H50" s="110"/>
      <c r="I50" s="110"/>
      <c r="J50" s="97"/>
      <c r="K50" s="110"/>
      <c r="L50" s="110"/>
      <c r="M50" s="110"/>
      <c r="N50" s="110"/>
      <c r="O50" s="110"/>
      <c r="P50" s="110"/>
      <c r="Q50" s="110">
        <v>4611.04</v>
      </c>
      <c r="R50" s="66"/>
    </row>
    <row r="51" spans="1:18" ht="15" thickBot="1" x14ac:dyDescent="0.35">
      <c r="A51" s="91">
        <v>47</v>
      </c>
      <c r="B51" s="92" t="s">
        <v>86</v>
      </c>
      <c r="C51" s="104" t="s">
        <v>17</v>
      </c>
      <c r="D51" s="112"/>
      <c r="E51" s="112"/>
      <c r="F51" s="112"/>
      <c r="G51" s="109"/>
      <c r="H51" s="110"/>
      <c r="I51" s="110">
        <v>206.69</v>
      </c>
      <c r="J51" s="97"/>
      <c r="K51" s="110"/>
      <c r="L51" s="110"/>
      <c r="M51" s="110"/>
      <c r="N51" s="110"/>
      <c r="O51" s="110"/>
      <c r="P51" s="110"/>
      <c r="Q51" s="110"/>
      <c r="R51" s="66"/>
    </row>
    <row r="52" spans="1:18" ht="15" thickBot="1" x14ac:dyDescent="0.35">
      <c r="A52" s="91">
        <v>48</v>
      </c>
      <c r="B52" s="92" t="s">
        <v>86</v>
      </c>
      <c r="C52" s="104" t="s">
        <v>84</v>
      </c>
      <c r="D52" s="112"/>
      <c r="E52" s="112"/>
      <c r="F52" s="112"/>
      <c r="G52" s="109"/>
      <c r="H52" s="110"/>
      <c r="I52" s="110"/>
      <c r="J52" s="97"/>
      <c r="K52" s="110"/>
      <c r="L52" s="110"/>
      <c r="M52" s="110"/>
      <c r="N52" s="110"/>
      <c r="O52" s="110"/>
      <c r="P52" s="110"/>
      <c r="Q52" s="110">
        <v>3399.23</v>
      </c>
      <c r="R52" s="66"/>
    </row>
    <row r="53" spans="1:18" ht="15" thickBot="1" x14ac:dyDescent="0.35">
      <c r="A53" s="91">
        <v>49</v>
      </c>
      <c r="B53" s="92" t="s">
        <v>87</v>
      </c>
      <c r="C53" s="104" t="s">
        <v>88</v>
      </c>
      <c r="D53" s="112"/>
      <c r="E53" s="112"/>
      <c r="F53" s="112"/>
      <c r="G53" s="109"/>
      <c r="H53" s="110"/>
      <c r="I53" s="110"/>
      <c r="J53" s="97"/>
      <c r="K53" s="110"/>
      <c r="L53" s="110"/>
      <c r="M53" s="110"/>
      <c r="N53" s="110"/>
      <c r="O53" s="110"/>
      <c r="P53" s="110"/>
      <c r="Q53" s="110">
        <v>6000</v>
      </c>
      <c r="R53" s="66"/>
    </row>
    <row r="54" spans="1:18" ht="15" thickBot="1" x14ac:dyDescent="0.35">
      <c r="A54" s="91">
        <v>50</v>
      </c>
      <c r="B54" s="92" t="s">
        <v>29</v>
      </c>
      <c r="C54" s="104" t="s">
        <v>21</v>
      </c>
      <c r="D54" s="112"/>
      <c r="E54" s="112"/>
      <c r="F54" s="112">
        <v>553.5</v>
      </c>
      <c r="G54" s="109"/>
      <c r="H54" s="110"/>
      <c r="I54" s="110"/>
      <c r="J54" s="97"/>
      <c r="K54" s="110"/>
      <c r="L54" s="110"/>
      <c r="M54" s="110"/>
      <c r="N54" s="110"/>
      <c r="O54" s="110"/>
      <c r="P54" s="110"/>
      <c r="Q54" s="110"/>
      <c r="R54" s="66"/>
    </row>
    <row r="55" spans="1:18" ht="15" thickBot="1" x14ac:dyDescent="0.35">
      <c r="A55" s="91">
        <v>51</v>
      </c>
      <c r="B55" s="92" t="s">
        <v>89</v>
      </c>
      <c r="C55" s="111" t="s">
        <v>15</v>
      </c>
      <c r="D55" s="112"/>
      <c r="E55" s="112"/>
      <c r="F55" s="112"/>
      <c r="G55" s="109"/>
      <c r="H55" s="110"/>
      <c r="I55" s="110"/>
      <c r="J55" s="97"/>
      <c r="K55" s="110"/>
      <c r="L55" s="110">
        <v>235.5</v>
      </c>
      <c r="M55" s="110"/>
      <c r="N55" s="110"/>
      <c r="O55" s="110"/>
      <c r="P55" s="110"/>
      <c r="Q55" s="110"/>
      <c r="R55" s="66"/>
    </row>
    <row r="56" spans="1:18" ht="15" thickBot="1" x14ac:dyDescent="0.35">
      <c r="A56" s="91">
        <v>52</v>
      </c>
      <c r="B56" s="92" t="s">
        <v>90</v>
      </c>
      <c r="C56" s="111" t="s">
        <v>17</v>
      </c>
      <c r="D56" s="112"/>
      <c r="E56" s="112"/>
      <c r="F56" s="112"/>
      <c r="G56" s="109"/>
      <c r="H56" s="110"/>
      <c r="I56" s="110">
        <v>204.41</v>
      </c>
      <c r="J56" s="97"/>
      <c r="K56" s="110"/>
      <c r="L56" s="110"/>
      <c r="M56" s="110"/>
      <c r="N56" s="110"/>
      <c r="O56" s="110"/>
      <c r="P56" s="110"/>
      <c r="Q56" s="110"/>
      <c r="R56" s="66"/>
    </row>
    <row r="57" spans="1:18" ht="15" thickBot="1" x14ac:dyDescent="0.35">
      <c r="A57" s="113">
        <v>53</v>
      </c>
      <c r="B57" s="114" t="s">
        <v>90</v>
      </c>
      <c r="C57" s="111" t="s">
        <v>21</v>
      </c>
      <c r="D57" s="112"/>
      <c r="E57" s="112"/>
      <c r="F57" s="112">
        <v>1918.5</v>
      </c>
      <c r="G57" s="109"/>
      <c r="H57" s="110"/>
      <c r="I57" s="110"/>
      <c r="J57" s="97"/>
      <c r="K57" s="110"/>
      <c r="L57" s="110"/>
      <c r="M57" s="110"/>
      <c r="N57" s="110"/>
      <c r="O57" s="110"/>
      <c r="P57" s="110"/>
      <c r="Q57" s="110"/>
      <c r="R57" s="66"/>
    </row>
    <row r="58" spans="1:18" ht="15" thickBot="1" x14ac:dyDescent="0.35">
      <c r="A58" s="91">
        <v>54</v>
      </c>
      <c r="B58" s="92" t="s">
        <v>91</v>
      </c>
      <c r="C58" s="111" t="s">
        <v>21</v>
      </c>
      <c r="D58" s="112"/>
      <c r="E58" s="112"/>
      <c r="F58" s="112">
        <v>1706.25</v>
      </c>
      <c r="G58" s="109"/>
      <c r="H58" s="110"/>
      <c r="I58" s="110"/>
      <c r="J58" s="97"/>
      <c r="K58" s="110"/>
      <c r="L58" s="110"/>
      <c r="M58" s="110"/>
      <c r="N58" s="110"/>
      <c r="O58" s="110"/>
      <c r="P58" s="110"/>
      <c r="Q58" s="110"/>
      <c r="R58" s="66"/>
    </row>
    <row r="59" spans="1:18" ht="15" thickBot="1" x14ac:dyDescent="0.35">
      <c r="A59" s="91">
        <v>55</v>
      </c>
      <c r="B59" s="92" t="s">
        <v>92</v>
      </c>
      <c r="C59" s="111" t="s">
        <v>21</v>
      </c>
      <c r="D59" s="112"/>
      <c r="E59" s="112"/>
      <c r="F59" s="112">
        <v>682.5</v>
      </c>
      <c r="G59" s="109"/>
      <c r="H59" s="110"/>
      <c r="I59" s="110"/>
      <c r="J59" s="97"/>
      <c r="K59" s="110"/>
      <c r="L59" s="110"/>
      <c r="M59" s="110"/>
      <c r="N59" s="110"/>
      <c r="O59" s="110"/>
      <c r="P59" s="110"/>
      <c r="Q59" s="110"/>
      <c r="R59" s="66"/>
    </row>
    <row r="60" spans="1:18" ht="15" thickBot="1" x14ac:dyDescent="0.35">
      <c r="A60" s="91">
        <v>56</v>
      </c>
      <c r="B60" s="92" t="s">
        <v>93</v>
      </c>
      <c r="C60" s="111" t="s">
        <v>94</v>
      </c>
      <c r="D60" s="112"/>
      <c r="E60" s="112">
        <v>8050</v>
      </c>
      <c r="F60" s="106"/>
      <c r="G60" s="109"/>
      <c r="H60" s="110">
        <v>200</v>
      </c>
      <c r="I60" s="110"/>
      <c r="J60" s="97"/>
      <c r="K60" s="110"/>
      <c r="L60" s="110"/>
      <c r="M60" s="110"/>
      <c r="N60" s="110"/>
      <c r="O60" s="110"/>
      <c r="P60" s="110"/>
      <c r="Q60" s="110"/>
      <c r="R60" s="66"/>
    </row>
    <row r="61" spans="1:18" ht="15" thickBot="1" x14ac:dyDescent="0.35">
      <c r="A61" s="91">
        <v>57</v>
      </c>
      <c r="B61" s="92" t="s">
        <v>95</v>
      </c>
      <c r="C61" s="115" t="s">
        <v>15</v>
      </c>
      <c r="D61" s="112"/>
      <c r="E61" s="112"/>
      <c r="F61" s="112"/>
      <c r="G61" s="109"/>
      <c r="H61" s="110"/>
      <c r="I61" s="110"/>
      <c r="J61" s="97"/>
      <c r="K61" s="110"/>
      <c r="L61" s="110">
        <v>110</v>
      </c>
      <c r="M61" s="110"/>
      <c r="N61" s="110"/>
      <c r="O61" s="110"/>
      <c r="P61" s="110"/>
      <c r="Q61" s="110"/>
      <c r="R61" s="66"/>
    </row>
    <row r="62" spans="1:18" ht="15" thickBot="1" x14ac:dyDescent="0.35">
      <c r="A62" s="91">
        <v>58</v>
      </c>
      <c r="B62" s="92" t="s">
        <v>30</v>
      </c>
      <c r="C62" s="111" t="s">
        <v>21</v>
      </c>
      <c r="D62" s="112"/>
      <c r="E62" s="112"/>
      <c r="F62" s="112">
        <v>553.5</v>
      </c>
      <c r="G62" s="109"/>
      <c r="H62" s="110"/>
      <c r="I62" s="110"/>
      <c r="J62" s="97"/>
      <c r="K62" s="110"/>
      <c r="L62" s="110"/>
      <c r="M62" s="110"/>
      <c r="N62" s="110"/>
      <c r="O62" s="110"/>
      <c r="P62" s="110"/>
      <c r="Q62" s="110"/>
      <c r="R62" s="66"/>
    </row>
    <row r="63" spans="1:18" ht="15" thickBot="1" x14ac:dyDescent="0.35">
      <c r="A63" s="116">
        <v>59</v>
      </c>
      <c r="B63" s="92" t="s">
        <v>30</v>
      </c>
      <c r="C63" s="111" t="s">
        <v>17</v>
      </c>
      <c r="D63" s="112"/>
      <c r="E63" s="112"/>
      <c r="F63" s="112"/>
      <c r="G63" s="109"/>
      <c r="H63" s="110"/>
      <c r="I63" s="110">
        <v>215</v>
      </c>
      <c r="J63" s="97"/>
      <c r="K63" s="110"/>
      <c r="L63" s="110"/>
      <c r="M63" s="110"/>
      <c r="N63" s="110"/>
      <c r="O63" s="110"/>
      <c r="P63" s="110"/>
      <c r="Q63" s="110"/>
      <c r="R63" s="66"/>
    </row>
    <row r="64" spans="1:18" ht="15" thickBot="1" x14ac:dyDescent="0.35">
      <c r="A64" s="113">
        <v>60</v>
      </c>
      <c r="B64" s="114" t="s">
        <v>96</v>
      </c>
      <c r="C64" s="111" t="s">
        <v>21</v>
      </c>
      <c r="D64" s="112"/>
      <c r="E64" s="112"/>
      <c r="F64" s="112">
        <v>341.25</v>
      </c>
      <c r="G64" s="109"/>
      <c r="H64" s="110"/>
      <c r="I64" s="110"/>
      <c r="J64" s="97"/>
      <c r="K64" s="110"/>
      <c r="L64" s="110"/>
      <c r="M64" s="110"/>
      <c r="N64" s="110"/>
      <c r="O64" s="110"/>
      <c r="P64" s="110"/>
      <c r="Q64" s="110"/>
      <c r="R64" s="66"/>
    </row>
    <row r="65" spans="1:18" s="6" customFormat="1" ht="15" thickBot="1" x14ac:dyDescent="0.35">
      <c r="A65" s="91">
        <v>61</v>
      </c>
      <c r="B65" s="92" t="s">
        <v>97</v>
      </c>
      <c r="C65" s="111" t="s">
        <v>21</v>
      </c>
      <c r="D65" s="112"/>
      <c r="E65" s="112"/>
      <c r="F65" s="112">
        <v>341.25</v>
      </c>
      <c r="G65" s="109"/>
      <c r="H65" s="110"/>
      <c r="I65" s="110"/>
      <c r="J65" s="97"/>
      <c r="K65" s="110"/>
      <c r="L65" s="110"/>
      <c r="M65" s="110"/>
      <c r="N65" s="110"/>
      <c r="O65" s="110"/>
      <c r="P65" s="110"/>
      <c r="Q65" s="110"/>
      <c r="R65" s="66"/>
    </row>
    <row r="66" spans="1:18" ht="15" thickBot="1" x14ac:dyDescent="0.35">
      <c r="A66" s="91">
        <v>62</v>
      </c>
      <c r="B66" s="92" t="s">
        <v>31</v>
      </c>
      <c r="C66" s="111" t="s">
        <v>98</v>
      </c>
      <c r="D66" s="97"/>
      <c r="E66" s="97">
        <v>3150</v>
      </c>
      <c r="F66" s="112"/>
      <c r="G66" s="109"/>
      <c r="H66" s="97">
        <v>300</v>
      </c>
      <c r="I66" s="97"/>
      <c r="J66" s="97"/>
      <c r="K66" s="97"/>
      <c r="L66" s="97"/>
      <c r="M66" s="97"/>
      <c r="N66" s="97"/>
      <c r="O66" s="97"/>
      <c r="P66" s="97"/>
      <c r="Q66" s="97"/>
      <c r="R66" s="66"/>
    </row>
    <row r="67" spans="1:18" ht="14.25" customHeight="1" x14ac:dyDescent="0.3">
      <c r="A67" s="91">
        <v>63</v>
      </c>
      <c r="B67" s="92" t="s">
        <v>31</v>
      </c>
      <c r="C67" s="111" t="s">
        <v>32</v>
      </c>
      <c r="D67" s="97">
        <v>274.18</v>
      </c>
      <c r="E67" s="97"/>
      <c r="F67" s="97"/>
      <c r="G67" s="109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8"/>
    </row>
    <row r="68" spans="1:18" ht="15" customHeight="1" x14ac:dyDescent="0.3">
      <c r="A68" s="78"/>
      <c r="B68" s="79"/>
      <c r="C68" s="82"/>
      <c r="D68" s="97">
        <f>SUM(D5:D67)</f>
        <v>274.18</v>
      </c>
      <c r="E68" s="97">
        <f>SUM(E5:E67)</f>
        <v>21360.510000000002</v>
      </c>
      <c r="F68" s="97">
        <f>SUM(F5:F67)</f>
        <v>15704.25</v>
      </c>
      <c r="G68" s="97">
        <v>0</v>
      </c>
      <c r="H68" s="97">
        <f t="shared" ref="H68:Q68" si="0">SUM(H5:H67)</f>
        <v>900</v>
      </c>
      <c r="I68" s="97">
        <f t="shared" si="0"/>
        <v>2540.1699999999996</v>
      </c>
      <c r="J68" s="97">
        <f t="shared" si="0"/>
        <v>258</v>
      </c>
      <c r="K68" s="97">
        <f t="shared" si="0"/>
        <v>187.11</v>
      </c>
      <c r="L68" s="97">
        <f t="shared" si="0"/>
        <v>1899</v>
      </c>
      <c r="M68" s="97">
        <f t="shared" si="0"/>
        <v>0</v>
      </c>
      <c r="N68" s="97">
        <f t="shared" si="0"/>
        <v>0</v>
      </c>
      <c r="O68" s="97">
        <f t="shared" si="0"/>
        <v>0</v>
      </c>
      <c r="P68" s="97">
        <f t="shared" si="0"/>
        <v>0</v>
      </c>
      <c r="Q68" s="97">
        <f t="shared" si="0"/>
        <v>58220.98000000001</v>
      </c>
      <c r="R68" s="55"/>
    </row>
    <row r="69" spans="1:18" s="12" customFormat="1" ht="15" customHeight="1" x14ac:dyDescent="0.3">
      <c r="A69" s="84"/>
      <c r="B69" s="81"/>
      <c r="C69" s="68"/>
      <c r="D69" s="69"/>
      <c r="E69" s="69"/>
      <c r="F69" s="77"/>
      <c r="G69" s="11"/>
      <c r="H69" s="69"/>
      <c r="I69" s="69"/>
      <c r="J69" s="69"/>
      <c r="K69" s="69"/>
      <c r="L69" s="80"/>
      <c r="M69" s="69"/>
      <c r="N69" s="69"/>
      <c r="O69" s="69"/>
      <c r="P69" s="83"/>
      <c r="Q69" s="77"/>
      <c r="R69" s="55"/>
    </row>
    <row r="70" spans="1:18" x14ac:dyDescent="0.3">
      <c r="A70" s="84"/>
      <c r="B70" s="81"/>
      <c r="C70" s="68"/>
      <c r="D70" s="69"/>
      <c r="E70" s="69"/>
      <c r="F70" s="77"/>
      <c r="G70" s="89"/>
      <c r="H70" s="69"/>
      <c r="I70" s="69"/>
      <c r="J70" s="69"/>
      <c r="K70" s="69"/>
      <c r="L70" s="80"/>
      <c r="M70" s="69"/>
      <c r="N70" s="69"/>
      <c r="O70" s="69"/>
      <c r="P70" s="83"/>
      <c r="Q70" s="77"/>
      <c r="R70" s="60"/>
    </row>
    <row r="71" spans="1:18" ht="14.25" customHeight="1" thickBot="1" x14ac:dyDescent="0.35">
      <c r="A71" s="84" t="s">
        <v>33</v>
      </c>
      <c r="B71" s="67"/>
      <c r="C71" s="85"/>
      <c r="D71" s="67"/>
      <c r="E71" s="86">
        <f>SUM(D68:F68)</f>
        <v>37338.94</v>
      </c>
      <c r="F71" s="67"/>
      <c r="G71" s="89"/>
      <c r="H71" s="69"/>
      <c r="I71" s="69"/>
      <c r="J71" s="69"/>
      <c r="K71" s="67"/>
      <c r="L71" s="80"/>
      <c r="M71" s="69"/>
      <c r="N71" s="86">
        <f>SUM(H68:Q68)</f>
        <v>64005.260000000009</v>
      </c>
      <c r="O71" s="69"/>
      <c r="P71" s="67"/>
      <c r="Q71" s="67"/>
      <c r="R71" s="60"/>
    </row>
    <row r="72" spans="1:18" ht="14.25" customHeight="1" thickTop="1" x14ac:dyDescent="0.3">
      <c r="A72" s="67"/>
      <c r="B72" s="68"/>
      <c r="C72" s="80"/>
      <c r="D72" s="80"/>
      <c r="E72" s="77"/>
      <c r="F72" s="87"/>
      <c r="G72" s="87"/>
      <c r="H72" s="68"/>
      <c r="I72" s="68"/>
      <c r="J72" s="69"/>
      <c r="K72" s="69"/>
      <c r="L72" s="67"/>
      <c r="M72" s="67"/>
      <c r="N72" s="67"/>
      <c r="O72" s="67"/>
      <c r="P72" s="88"/>
      <c r="Q72" s="67"/>
      <c r="R72" s="60"/>
    </row>
    <row r="73" spans="1:18" x14ac:dyDescent="0.3">
      <c r="A73"/>
      <c r="P73" s="13"/>
    </row>
    <row r="74" spans="1:18" x14ac:dyDescent="0.3">
      <c r="A74"/>
      <c r="H74"/>
      <c r="I74"/>
      <c r="J74"/>
      <c r="K74"/>
      <c r="L74"/>
    </row>
    <row r="75" spans="1:18" x14ac:dyDescent="0.3">
      <c r="A75"/>
      <c r="H75"/>
      <c r="I75"/>
      <c r="J75"/>
      <c r="K75"/>
    </row>
    <row r="113" customFormat="1" x14ac:dyDescent="0.3"/>
    <row r="151" spans="1:20" ht="26.55" customHeigh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8" spans="1:20" ht="26.55" customHeight="1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 s="14"/>
      <c r="T158" s="3"/>
    </row>
    <row r="159" spans="1:20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 s="15"/>
      <c r="T159" s="3"/>
    </row>
    <row r="160" spans="1:20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 s="15"/>
      <c r="T160" s="3"/>
    </row>
    <row r="161" spans="1:20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 s="15"/>
      <c r="T161" s="3"/>
    </row>
    <row r="162" spans="1:20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 s="15"/>
      <c r="T162" s="3"/>
    </row>
    <row r="163" spans="1:20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 s="3"/>
      <c r="T163" s="3"/>
    </row>
    <row r="164" spans="1:20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 s="3"/>
      <c r="T164" s="3"/>
    </row>
    <row r="165" spans="1:20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3"/>
      <c r="T165" s="3"/>
    </row>
    <row r="166" spans="1:20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3"/>
      <c r="T166" s="3"/>
    </row>
    <row r="167" spans="1:20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3"/>
      <c r="T167" s="3"/>
    </row>
    <row r="168" spans="1:20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 s="3"/>
      <c r="T168" s="3"/>
    </row>
    <row r="169" spans="1:20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 s="3"/>
      <c r="T169" s="3"/>
    </row>
    <row r="170" spans="1:20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 s="3"/>
      <c r="T170" s="3"/>
    </row>
    <row r="171" spans="1:20" ht="26.55" customHeigh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 s="3"/>
      <c r="T171" s="3"/>
    </row>
    <row r="172" spans="1:20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 s="3"/>
      <c r="T172" s="3"/>
    </row>
    <row r="173" spans="1:20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 s="3"/>
      <c r="T173" s="3"/>
    </row>
    <row r="174" spans="1:20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 s="3"/>
      <c r="T174" s="3"/>
    </row>
    <row r="175" spans="1:20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 s="3"/>
      <c r="T175" s="3"/>
    </row>
    <row r="176" spans="1:20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 s="3"/>
      <c r="T176" s="3"/>
    </row>
    <row r="177" spans="1:20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 s="3"/>
      <c r="T177" s="3"/>
    </row>
    <row r="178" spans="1:20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 s="3"/>
      <c r="T178" s="3"/>
    </row>
    <row r="179" spans="1:20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 s="3"/>
      <c r="T179" s="16"/>
    </row>
    <row r="180" spans="1:20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 s="1"/>
      <c r="T180" s="1"/>
    </row>
    <row r="181" spans="1:20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 s="1"/>
      <c r="T181" s="1"/>
    </row>
  </sheetData>
  <mergeCells count="3">
    <mergeCell ref="A1:R1"/>
    <mergeCell ref="D3:F3"/>
    <mergeCell ref="H3:P3"/>
  </mergeCells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Resultatregnskab</vt:lpstr>
      <vt:lpstr>Kassedagbog</vt:lpstr>
      <vt:lpstr>Kassedagbog!Utskriftsområde</vt:lpstr>
    </vt:vector>
  </TitlesOfParts>
  <Company>School of Dentistry, AU, 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Isidor</dc:creator>
  <cp:lastModifiedBy>Anders Falk</cp:lastModifiedBy>
  <cp:lastPrinted>2015-04-23T14:05:25Z</cp:lastPrinted>
  <dcterms:created xsi:type="dcterms:W3CDTF">2013-07-22T08:32:38Z</dcterms:created>
  <dcterms:modified xsi:type="dcterms:W3CDTF">2022-06-15T14:49:57Z</dcterms:modified>
</cp:coreProperties>
</file>